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50" yWindow="-315" windowWidth="28575" windowHeight="12330"/>
  </bookViews>
  <sheets>
    <sheet name="Table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53" i="1" l="1"/>
  <c r="G53" i="1"/>
  <c r="H52" i="1"/>
  <c r="G52" i="1"/>
  <c r="H246" i="1"/>
  <c r="G246" i="1"/>
  <c r="I517" i="1" l="1"/>
  <c r="I514" i="1"/>
  <c r="I512" i="1"/>
  <c r="I498" i="1"/>
  <c r="I493" i="1"/>
  <c r="I491" i="1"/>
  <c r="I487" i="1"/>
  <c r="I479" i="1"/>
  <c r="I473" i="1"/>
  <c r="I472" i="1"/>
  <c r="I447" i="1"/>
  <c r="I441" i="1"/>
  <c r="I437" i="1"/>
  <c r="I432" i="1"/>
  <c r="I429" i="1"/>
  <c r="I426" i="1"/>
  <c r="I423" i="1"/>
  <c r="I420" i="1"/>
  <c r="I417" i="1"/>
  <c r="I416" i="1"/>
  <c r="I409" i="1"/>
  <c r="I406" i="1"/>
  <c r="I401" i="1"/>
  <c r="I398" i="1"/>
  <c r="I390" i="1"/>
  <c r="I389" i="1"/>
  <c r="I375" i="1"/>
  <c r="I373" i="1"/>
  <c r="I370" i="1"/>
  <c r="I349" i="1"/>
  <c r="I347" i="1"/>
  <c r="I344" i="1"/>
  <c r="I343" i="1"/>
  <c r="I342" i="1"/>
  <c r="I336" i="1"/>
  <c r="I316" i="1"/>
  <c r="I313" i="1"/>
  <c r="I310" i="1"/>
  <c r="I309" i="1"/>
  <c r="I308" i="1"/>
  <c r="I305" i="1"/>
  <c r="I304" i="1"/>
  <c r="I303" i="1"/>
  <c r="I299" i="1"/>
  <c r="I296" i="1"/>
  <c r="I293" i="1"/>
  <c r="I290" i="1"/>
  <c r="I286" i="1"/>
  <c r="I284" i="1"/>
  <c r="I282" i="1"/>
  <c r="I280" i="1"/>
  <c r="I278" i="1"/>
  <c r="I276" i="1"/>
  <c r="I274" i="1"/>
  <c r="I262" i="1"/>
  <c r="I260" i="1"/>
  <c r="I257" i="1"/>
  <c r="I254" i="1"/>
  <c r="I252" i="1"/>
  <c r="I249" i="1"/>
  <c r="I243" i="1"/>
  <c r="I240" i="1"/>
  <c r="I237" i="1"/>
  <c r="I224" i="1"/>
  <c r="I221" i="1"/>
  <c r="I216" i="1"/>
  <c r="I213" i="1"/>
  <c r="I209" i="1"/>
  <c r="I204" i="1"/>
  <c r="I201" i="1"/>
  <c r="I196" i="1"/>
  <c r="I193" i="1"/>
  <c r="I177" i="1"/>
  <c r="I174" i="1"/>
  <c r="I169" i="1"/>
  <c r="I167" i="1"/>
  <c r="I161" i="1"/>
  <c r="I154" i="1"/>
  <c r="I152" i="1"/>
  <c r="I135" i="1"/>
  <c r="I132" i="1"/>
  <c r="I129" i="1"/>
  <c r="I126" i="1"/>
  <c r="I125" i="1"/>
  <c r="I124" i="1"/>
  <c r="I122" i="1"/>
  <c r="I120" i="1"/>
  <c r="I119" i="1"/>
  <c r="I118" i="1"/>
  <c r="I116" i="1"/>
  <c r="I114" i="1"/>
  <c r="I111" i="1"/>
  <c r="I108" i="1"/>
  <c r="I105" i="1"/>
  <c r="I102" i="1"/>
  <c r="I98" i="1"/>
  <c r="I89" i="1"/>
  <c r="I88" i="1"/>
  <c r="I87" i="1"/>
  <c r="I83" i="1"/>
  <c r="I80" i="1"/>
  <c r="I77" i="1"/>
  <c r="I74" i="1"/>
  <c r="I69" i="1"/>
  <c r="I66" i="1"/>
  <c r="I62" i="1"/>
  <c r="I59" i="1"/>
  <c r="I55" i="1"/>
  <c r="I54" i="1"/>
  <c r="I48" i="1"/>
  <c r="I46" i="1"/>
  <c r="I43" i="1"/>
  <c r="I42" i="1"/>
  <c r="I39" i="1"/>
  <c r="I34" i="1"/>
  <c r="I32" i="1"/>
  <c r="I29" i="1"/>
  <c r="I27" i="1"/>
  <c r="I23" i="1"/>
  <c r="I17" i="1"/>
  <c r="I16" i="1"/>
  <c r="I15" i="1"/>
  <c r="I11" i="1"/>
  <c r="I526" i="1" l="1"/>
  <c r="I525" i="1"/>
  <c r="I524" i="1"/>
  <c r="I521" i="1"/>
  <c r="I519" i="1"/>
  <c r="I506" i="1"/>
  <c r="I504" i="1"/>
  <c r="I502" i="1"/>
  <c r="I500" i="1"/>
  <c r="I484" i="1"/>
  <c r="I481" i="1"/>
  <c r="H469" i="1"/>
  <c r="G469" i="1"/>
  <c r="H467" i="1"/>
  <c r="G467" i="1"/>
  <c r="H461" i="1"/>
  <c r="I461" i="1" s="1"/>
  <c r="H459" i="1"/>
  <c r="I459" i="1" s="1"/>
  <c r="H453" i="1"/>
  <c r="I453" i="1" s="1"/>
  <c r="H435" i="1"/>
  <c r="I435" i="1" s="1"/>
  <c r="H393" i="1"/>
  <c r="I393" i="1" s="1"/>
  <c r="H388" i="1"/>
  <c r="I388" i="1" s="1"/>
  <c r="H382" i="1"/>
  <c r="I382" i="1" s="1"/>
  <c r="H366" i="1"/>
  <c r="I366" i="1" s="1"/>
  <c r="H363" i="1"/>
  <c r="I363" i="1" s="1"/>
  <c r="H360" i="1"/>
  <c r="I360" i="1" s="1"/>
  <c r="H357" i="1"/>
  <c r="I357" i="1" s="1"/>
  <c r="H354" i="1"/>
  <c r="I354" i="1" s="1"/>
  <c r="H352" i="1"/>
  <c r="I352" i="1" s="1"/>
  <c r="H348" i="1"/>
  <c r="I348" i="1" s="1"/>
  <c r="H333" i="1"/>
  <c r="I333" i="1" s="1"/>
  <c r="H330" i="1"/>
  <c r="I330" i="1" s="1"/>
  <c r="H328" i="1"/>
  <c r="I328" i="1" s="1"/>
  <c r="H325" i="1"/>
  <c r="I325" i="1" s="1"/>
  <c r="H324" i="1"/>
  <c r="I324" i="1" s="1"/>
  <c r="H323" i="1"/>
  <c r="I323" i="1" s="1"/>
  <c r="H269" i="1"/>
  <c r="I269" i="1" s="1"/>
  <c r="H266" i="1"/>
  <c r="I266" i="1" s="1"/>
  <c r="I234" i="1"/>
  <c r="I230" i="1"/>
  <c r="H186" i="1"/>
  <c r="I186" i="1" s="1"/>
  <c r="H185" i="1"/>
  <c r="I185" i="1" s="1"/>
  <c r="H181" i="1"/>
  <c r="I181" i="1" s="1"/>
  <c r="H180" i="1"/>
  <c r="I180" i="1" s="1"/>
  <c r="H164" i="1"/>
  <c r="I164" i="1" s="1"/>
  <c r="H163" i="1"/>
  <c r="I163" i="1" s="1"/>
  <c r="H159" i="1"/>
  <c r="I159" i="1" s="1"/>
  <c r="H149" i="1"/>
  <c r="I149" i="1" s="1"/>
  <c r="H143" i="1"/>
  <c r="I143" i="1" s="1"/>
  <c r="H141" i="1"/>
  <c r="I141" i="1" s="1"/>
  <c r="H134" i="1"/>
  <c r="H128" i="1"/>
  <c r="H123" i="1"/>
  <c r="H121" i="1"/>
  <c r="H117" i="1"/>
  <c r="H115" i="1"/>
  <c r="H110" i="1"/>
  <c r="H107" i="1"/>
  <c r="H104" i="1"/>
  <c r="H101" i="1"/>
  <c r="I96" i="1"/>
  <c r="I93" i="1"/>
  <c r="H86" i="1"/>
  <c r="H85" i="1" s="1"/>
  <c r="H82" i="1"/>
  <c r="H79" i="1"/>
  <c r="H76" i="1"/>
  <c r="H73" i="1"/>
  <c r="H68" i="1"/>
  <c r="H65" i="1"/>
  <c r="I52" i="1"/>
  <c r="H38" i="1"/>
  <c r="H47" i="1"/>
  <c r="H45" i="1"/>
  <c r="H41" i="1"/>
  <c r="H33" i="1"/>
  <c r="H31" i="1"/>
  <c r="H28" i="1"/>
  <c r="H26" i="1"/>
  <c r="H22" i="1"/>
  <c r="H14" i="1"/>
  <c r="H10" i="1"/>
  <c r="H84" i="1" l="1"/>
  <c r="H64" i="1"/>
  <c r="H106" i="1"/>
  <c r="H9" i="1"/>
  <c r="H67" i="1"/>
  <c r="H81" i="1"/>
  <c r="H21" i="1"/>
  <c r="H25" i="1"/>
  <c r="H78" i="1"/>
  <c r="H109" i="1"/>
  <c r="I110" i="1"/>
  <c r="H13" i="1"/>
  <c r="H44" i="1"/>
  <c r="H72" i="1"/>
  <c r="H100" i="1"/>
  <c r="H127" i="1"/>
  <c r="H37" i="1"/>
  <c r="H75" i="1"/>
  <c r="H103" i="1"/>
  <c r="H133" i="1"/>
  <c r="H30" i="1"/>
  <c r="I53" i="1"/>
  <c r="I467" i="1"/>
  <c r="I469" i="1"/>
  <c r="H99" i="1"/>
  <c r="H24" i="1"/>
  <c r="H36" i="1" l="1"/>
  <c r="H12" i="1"/>
  <c r="H20" i="1"/>
  <c r="H63" i="1"/>
  <c r="H40" i="1"/>
  <c r="H8" i="1"/>
  <c r="H71" i="1"/>
  <c r="H523" i="1"/>
  <c r="H520" i="1"/>
  <c r="H518" i="1"/>
  <c r="H516" i="1"/>
  <c r="H513" i="1"/>
  <c r="H511" i="1"/>
  <c r="H505" i="1"/>
  <c r="H503" i="1"/>
  <c r="H501" i="1"/>
  <c r="H499" i="1"/>
  <c r="H497" i="1"/>
  <c r="H492" i="1"/>
  <c r="H490" i="1"/>
  <c r="H486" i="1"/>
  <c r="H483" i="1"/>
  <c r="H480" i="1"/>
  <c r="H478" i="1"/>
  <c r="H468" i="1"/>
  <c r="H466" i="1"/>
  <c r="H460" i="1"/>
  <c r="H458" i="1"/>
  <c r="H452" i="1"/>
  <c r="H446" i="1"/>
  <c r="H445" i="1"/>
  <c r="H440" i="1"/>
  <c r="H436" i="1"/>
  <c r="H434" i="1"/>
  <c r="H431" i="1"/>
  <c r="H428" i="1"/>
  <c r="H425" i="1"/>
  <c r="H422" i="1"/>
  <c r="H419" i="1"/>
  <c r="H415" i="1"/>
  <c r="H408" i="1"/>
  <c r="H405" i="1"/>
  <c r="H400" i="1"/>
  <c r="H397" i="1"/>
  <c r="H392" i="1"/>
  <c r="H387" i="1"/>
  <c r="H381" i="1"/>
  <c r="H374" i="1"/>
  <c r="H372" i="1"/>
  <c r="H369" i="1"/>
  <c r="H365" i="1"/>
  <c r="H362" i="1"/>
  <c r="H359" i="1"/>
  <c r="H356" i="1"/>
  <c r="H353" i="1"/>
  <c r="H351" i="1"/>
  <c r="H346" i="1"/>
  <c r="H341" i="1"/>
  <c r="H335" i="1"/>
  <c r="H332" i="1"/>
  <c r="H329" i="1"/>
  <c r="H327" i="1"/>
  <c r="H322" i="1"/>
  <c r="H315" i="1"/>
  <c r="H312" i="1"/>
  <c r="H307" i="1"/>
  <c r="H302" i="1"/>
  <c r="H298" i="1"/>
  <c r="H295" i="1"/>
  <c r="H292" i="1"/>
  <c r="H289" i="1"/>
  <c r="H285" i="1"/>
  <c r="H283" i="1"/>
  <c r="H281" i="1"/>
  <c r="H279" i="1"/>
  <c r="H277" i="1"/>
  <c r="H275" i="1"/>
  <c r="H273" i="1"/>
  <c r="H268" i="1"/>
  <c r="H265" i="1"/>
  <c r="H261" i="1"/>
  <c r="H259" i="1"/>
  <c r="H256" i="1"/>
  <c r="H253" i="1"/>
  <c r="H251" i="1"/>
  <c r="H250" i="1"/>
  <c r="H248" i="1"/>
  <c r="H242" i="1"/>
  <c r="H239" i="1"/>
  <c r="H236" i="1"/>
  <c r="H233" i="1"/>
  <c r="H229" i="1"/>
  <c r="H223" i="1"/>
  <c r="H220" i="1"/>
  <c r="H215" i="1"/>
  <c r="H212" i="1"/>
  <c r="H208" i="1"/>
  <c r="H203" i="1"/>
  <c r="H202" i="1" s="1"/>
  <c r="H200" i="1"/>
  <c r="H195" i="1"/>
  <c r="H194" i="1"/>
  <c r="H192" i="1"/>
  <c r="H191" i="1" s="1"/>
  <c r="H184" i="1"/>
  <c r="H179" i="1"/>
  <c r="H176" i="1"/>
  <c r="H173" i="1"/>
  <c r="H168" i="1"/>
  <c r="H166" i="1"/>
  <c r="H162" i="1"/>
  <c r="H160" i="1"/>
  <c r="H158" i="1"/>
  <c r="H153" i="1"/>
  <c r="H151" i="1"/>
  <c r="H148" i="1"/>
  <c r="H142" i="1"/>
  <c r="H140" i="1"/>
  <c r="H131" i="1"/>
  <c r="H130" i="1" s="1"/>
  <c r="H113" i="1"/>
  <c r="H97" i="1"/>
  <c r="H95" i="1"/>
  <c r="H92" i="1"/>
  <c r="H61" i="1"/>
  <c r="H58" i="1"/>
  <c r="H51" i="1"/>
  <c r="G523" i="1"/>
  <c r="G522" i="1" s="1"/>
  <c r="G520" i="1"/>
  <c r="G518" i="1"/>
  <c r="G516" i="1"/>
  <c r="G515" i="1" s="1"/>
  <c r="G513" i="1"/>
  <c r="G511" i="1"/>
  <c r="G505" i="1"/>
  <c r="G503" i="1"/>
  <c r="G501" i="1"/>
  <c r="G499" i="1"/>
  <c r="G497" i="1"/>
  <c r="G492" i="1"/>
  <c r="G490" i="1"/>
  <c r="H172" i="1" l="1"/>
  <c r="H199" i="1"/>
  <c r="H211" i="1"/>
  <c r="H210" i="1" s="1"/>
  <c r="H241" i="1"/>
  <c r="H297" i="1"/>
  <c r="H314" i="1"/>
  <c r="H396" i="1"/>
  <c r="H485" i="1"/>
  <c r="I499" i="1"/>
  <c r="H510" i="1"/>
  <c r="I511" i="1"/>
  <c r="I520" i="1"/>
  <c r="H175" i="1"/>
  <c r="H214" i="1"/>
  <c r="H247" i="1"/>
  <c r="H255" i="1"/>
  <c r="H288" i="1"/>
  <c r="H287" i="1" s="1"/>
  <c r="H301" i="1"/>
  <c r="H334" i="1"/>
  <c r="H399" i="1"/>
  <c r="H418" i="1"/>
  <c r="H427" i="1"/>
  <c r="H439" i="1"/>
  <c r="I490" i="1"/>
  <c r="I501" i="1"/>
  <c r="I513" i="1"/>
  <c r="H70" i="1"/>
  <c r="H35" i="1"/>
  <c r="H219" i="1"/>
  <c r="H235" i="1"/>
  <c r="H258" i="1"/>
  <c r="H291" i="1"/>
  <c r="H306" i="1"/>
  <c r="H340" i="1"/>
  <c r="H368" i="1"/>
  <c r="H404" i="1"/>
  <c r="H421" i="1"/>
  <c r="H430" i="1"/>
  <c r="H444" i="1"/>
  <c r="I460" i="1"/>
  <c r="I480" i="1"/>
  <c r="I492" i="1"/>
  <c r="I503" i="1"/>
  <c r="I516" i="1"/>
  <c r="H57" i="1"/>
  <c r="G510" i="1"/>
  <c r="H207" i="1"/>
  <c r="H222" i="1"/>
  <c r="H238" i="1"/>
  <c r="H294" i="1"/>
  <c r="H311" i="1"/>
  <c r="H371" i="1"/>
  <c r="H407" i="1"/>
  <c r="H424" i="1"/>
  <c r="I446" i="1"/>
  <c r="I497" i="1"/>
  <c r="I505" i="1"/>
  <c r="I518" i="1"/>
  <c r="H19" i="1"/>
  <c r="H91" i="1"/>
  <c r="H147" i="1"/>
  <c r="H228" i="1"/>
  <c r="H355" i="1"/>
  <c r="H386" i="1"/>
  <c r="H50" i="1"/>
  <c r="H232" i="1"/>
  <c r="H358" i="1"/>
  <c r="H391" i="1"/>
  <c r="H433" i="1"/>
  <c r="H482" i="1"/>
  <c r="H178" i="1"/>
  <c r="H264" i="1"/>
  <c r="H331" i="1"/>
  <c r="H361" i="1"/>
  <c r="H451" i="1"/>
  <c r="H94" i="1"/>
  <c r="H183" i="1"/>
  <c r="H267" i="1"/>
  <c r="H364" i="1"/>
  <c r="H380" i="1"/>
  <c r="H522" i="1"/>
  <c r="I522" i="1" s="1"/>
  <c r="I523" i="1"/>
  <c r="H190" i="1"/>
  <c r="G489" i="1"/>
  <c r="G488" i="1" s="1"/>
  <c r="H150" i="1"/>
  <c r="H489" i="1"/>
  <c r="G496" i="1"/>
  <c r="G495" i="1" s="1"/>
  <c r="G494" i="1" s="1"/>
  <c r="H395" i="1"/>
  <c r="H112" i="1"/>
  <c r="H165" i="1"/>
  <c r="H272" i="1"/>
  <c r="H403" i="1"/>
  <c r="H300" i="1"/>
  <c r="H477" i="1"/>
  <c r="H465" i="1"/>
  <c r="H139" i="1"/>
  <c r="H471" i="1"/>
  <c r="H515" i="1"/>
  <c r="H496" i="1"/>
  <c r="H457" i="1"/>
  <c r="H350" i="1"/>
  <c r="H326" i="1"/>
  <c r="H157" i="1"/>
  <c r="H90" i="1"/>
  <c r="H218" i="1"/>
  <c r="H18" i="1"/>
  <c r="H263" i="1"/>
  <c r="H367" i="1"/>
  <c r="G509" i="1"/>
  <c r="G508" i="1" s="1"/>
  <c r="G507" i="1" s="1"/>
  <c r="G486" i="1"/>
  <c r="I486" i="1" s="1"/>
  <c r="G485" i="1"/>
  <c r="G483" i="1"/>
  <c r="G482" i="1" s="1"/>
  <c r="G480" i="1"/>
  <c r="G478" i="1"/>
  <c r="I478" i="1" s="1"/>
  <c r="G471" i="1"/>
  <c r="G470" i="1" s="1"/>
  <c r="G468" i="1"/>
  <c r="I468" i="1" s="1"/>
  <c r="G466" i="1"/>
  <c r="I466" i="1" s="1"/>
  <c r="G460" i="1"/>
  <c r="G458" i="1"/>
  <c r="G457" i="1" s="1"/>
  <c r="G456" i="1" s="1"/>
  <c r="G455" i="1" s="1"/>
  <c r="G452" i="1"/>
  <c r="G451" i="1" s="1"/>
  <c r="G450" i="1" s="1"/>
  <c r="G449" i="1" s="1"/>
  <c r="G446" i="1"/>
  <c r="G445" i="1" s="1"/>
  <c r="G444" i="1" s="1"/>
  <c r="G443" i="1" s="1"/>
  <c r="G442" i="1" s="1"/>
  <c r="G440" i="1"/>
  <c r="G439" i="1" s="1"/>
  <c r="G438" i="1" s="1"/>
  <c r="G436" i="1"/>
  <c r="I436" i="1" s="1"/>
  <c r="H271" i="1" l="1"/>
  <c r="H402" i="1"/>
  <c r="I483" i="1"/>
  <c r="I445" i="1"/>
  <c r="I440" i="1"/>
  <c r="H217" i="1"/>
  <c r="H146" i="1"/>
  <c r="H231" i="1"/>
  <c r="H189" i="1"/>
  <c r="I482" i="1"/>
  <c r="H56" i="1"/>
  <c r="H443" i="1"/>
  <c r="I444" i="1"/>
  <c r="H438" i="1"/>
  <c r="I438" i="1" s="1"/>
  <c r="I439" i="1"/>
  <c r="I485" i="1"/>
  <c r="H198" i="1"/>
  <c r="H470" i="1"/>
  <c r="I470" i="1" s="1"/>
  <c r="I471" i="1"/>
  <c r="H488" i="1"/>
  <c r="I488" i="1" s="1"/>
  <c r="I489" i="1"/>
  <c r="I452" i="1"/>
  <c r="I510" i="1"/>
  <c r="H394" i="1"/>
  <c r="H206" i="1"/>
  <c r="I458" i="1"/>
  <c r="H414" i="1"/>
  <c r="H345" i="1"/>
  <c r="H495" i="1"/>
  <c r="I496" i="1"/>
  <c r="H464" i="1"/>
  <c r="H450" i="1"/>
  <c r="I451" i="1"/>
  <c r="H156" i="1"/>
  <c r="H509" i="1"/>
  <c r="I515" i="1"/>
  <c r="H476" i="1"/>
  <c r="I477" i="1"/>
  <c r="H379" i="1"/>
  <c r="H49" i="1"/>
  <c r="H456" i="1"/>
  <c r="I457" i="1"/>
  <c r="H413" i="1"/>
  <c r="H321" i="1"/>
  <c r="H138" i="1"/>
  <c r="H145" i="1"/>
  <c r="H182" i="1"/>
  <c r="H385" i="1"/>
  <c r="H227" i="1"/>
  <c r="G477" i="1"/>
  <c r="G476" i="1" s="1"/>
  <c r="G475" i="1" s="1"/>
  <c r="G474" i="1" s="1"/>
  <c r="G465" i="1"/>
  <c r="G464" i="1" s="1"/>
  <c r="G463" i="1" s="1"/>
  <c r="G462" i="1" s="1"/>
  <c r="G454" i="1" s="1"/>
  <c r="H245" i="1"/>
  <c r="H60" i="1"/>
  <c r="G434" i="1"/>
  <c r="G431" i="1"/>
  <c r="I431" i="1" s="1"/>
  <c r="G428" i="1"/>
  <c r="G425" i="1"/>
  <c r="I425" i="1" s="1"/>
  <c r="G424" i="1"/>
  <c r="I424" i="1" s="1"/>
  <c r="G422" i="1"/>
  <c r="G419" i="1"/>
  <c r="G415" i="1"/>
  <c r="I415" i="1" s="1"/>
  <c r="G408" i="1"/>
  <c r="I408" i="1" s="1"/>
  <c r="G405" i="1"/>
  <c r="G400" i="1"/>
  <c r="I400" i="1" s="1"/>
  <c r="G399" i="1"/>
  <c r="I399" i="1" s="1"/>
  <c r="G397" i="1"/>
  <c r="G392" i="1"/>
  <c r="G387" i="1"/>
  <c r="G381" i="1"/>
  <c r="G374" i="1"/>
  <c r="I374" i="1" s="1"/>
  <c r="G372" i="1"/>
  <c r="G369" i="1"/>
  <c r="G365" i="1"/>
  <c r="I365" i="1" s="1"/>
  <c r="G362" i="1"/>
  <c r="G359" i="1"/>
  <c r="I359" i="1" s="1"/>
  <c r="G358" i="1"/>
  <c r="I358" i="1" s="1"/>
  <c r="G356" i="1"/>
  <c r="G353" i="1"/>
  <c r="I353" i="1" s="1"/>
  <c r="G351" i="1"/>
  <c r="I351" i="1" s="1"/>
  <c r="G350" i="1"/>
  <c r="I350" i="1" s="1"/>
  <c r="G346" i="1"/>
  <c r="I346" i="1" s="1"/>
  <c r="G341" i="1"/>
  <c r="G335" i="1"/>
  <c r="G332" i="1"/>
  <c r="G329" i="1"/>
  <c r="I329" i="1" s="1"/>
  <c r="G327" i="1"/>
  <c r="I327" i="1" s="1"/>
  <c r="G322" i="1"/>
  <c r="I322" i="1" s="1"/>
  <c r="G315" i="1"/>
  <c r="I315" i="1" s="1"/>
  <c r="G312" i="1"/>
  <c r="G307" i="1"/>
  <c r="I307" i="1" s="1"/>
  <c r="G302" i="1"/>
  <c r="G298" i="1"/>
  <c r="I298" i="1" s="1"/>
  <c r="G297" i="1"/>
  <c r="I297" i="1" s="1"/>
  <c r="G295" i="1"/>
  <c r="G292" i="1"/>
  <c r="I292" i="1" s="1"/>
  <c r="G289" i="1"/>
  <c r="G285" i="1"/>
  <c r="I285" i="1" s="1"/>
  <c r="G283" i="1"/>
  <c r="I283" i="1" s="1"/>
  <c r="G281" i="1"/>
  <c r="I281" i="1" s="1"/>
  <c r="G279" i="1"/>
  <c r="I279" i="1" s="1"/>
  <c r="G277" i="1"/>
  <c r="I277" i="1" s="1"/>
  <c r="G275" i="1"/>
  <c r="I275" i="1" s="1"/>
  <c r="G273" i="1"/>
  <c r="I273" i="1" s="1"/>
  <c r="G268" i="1"/>
  <c r="G265" i="1"/>
  <c r="I265" i="1" s="1"/>
  <c r="G261" i="1"/>
  <c r="I261" i="1" s="1"/>
  <c r="G259" i="1"/>
  <c r="G256" i="1"/>
  <c r="I256" i="1" s="1"/>
  <c r="G253" i="1"/>
  <c r="I253" i="1" s="1"/>
  <c r="G251" i="1"/>
  <c r="I251" i="1" s="1"/>
  <c r="G248" i="1"/>
  <c r="G242" i="1"/>
  <c r="G239" i="1"/>
  <c r="I239" i="1" s="1"/>
  <c r="G236" i="1"/>
  <c r="G233" i="1"/>
  <c r="G229" i="1"/>
  <c r="I229" i="1" s="1"/>
  <c r="G223" i="1"/>
  <c r="G220" i="1"/>
  <c r="G215" i="1"/>
  <c r="G212" i="1"/>
  <c r="G208" i="1"/>
  <c r="I208" i="1" s="1"/>
  <c r="G203" i="1"/>
  <c r="G200" i="1"/>
  <c r="G195" i="1"/>
  <c r="G192" i="1"/>
  <c r="I192" i="1" s="1"/>
  <c r="G191" i="1"/>
  <c r="I191" i="1" s="1"/>
  <c r="G184" i="1"/>
  <c r="G179" i="1"/>
  <c r="G176" i="1"/>
  <c r="G173" i="1"/>
  <c r="I173" i="1" s="1"/>
  <c r="G168" i="1"/>
  <c r="I168" i="1" s="1"/>
  <c r="G166" i="1"/>
  <c r="I166" i="1" s="1"/>
  <c r="G162" i="1"/>
  <c r="I162" i="1" s="1"/>
  <c r="G158" i="1"/>
  <c r="I158" i="1" s="1"/>
  <c r="G160" i="1"/>
  <c r="I160" i="1" s="1"/>
  <c r="G153" i="1"/>
  <c r="I153" i="1" s="1"/>
  <c r="G151" i="1"/>
  <c r="I151" i="1" s="1"/>
  <c r="G148" i="1"/>
  <c r="G142" i="1"/>
  <c r="I142" i="1" s="1"/>
  <c r="G140" i="1"/>
  <c r="I140" i="1" s="1"/>
  <c r="G134" i="1"/>
  <c r="G131" i="1"/>
  <c r="G128" i="1"/>
  <c r="G123" i="1"/>
  <c r="I123" i="1" s="1"/>
  <c r="G121" i="1"/>
  <c r="I121" i="1" s="1"/>
  <c r="G117" i="1"/>
  <c r="I117" i="1" s="1"/>
  <c r="G115" i="1"/>
  <c r="I115" i="1" s="1"/>
  <c r="G113" i="1"/>
  <c r="I113" i="1" s="1"/>
  <c r="G109" i="1"/>
  <c r="I109" i="1" s="1"/>
  <c r="G107" i="1"/>
  <c r="G104" i="1"/>
  <c r="I104" i="1" s="1"/>
  <c r="G101" i="1"/>
  <c r="G97" i="1"/>
  <c r="I97" i="1" s="1"/>
  <c r="G95" i="1"/>
  <c r="G92" i="1"/>
  <c r="G86" i="1"/>
  <c r="G82" i="1"/>
  <c r="G79" i="1"/>
  <c r="G76" i="1"/>
  <c r="I76" i="1" s="1"/>
  <c r="G73" i="1"/>
  <c r="I73" i="1" s="1"/>
  <c r="G72" i="1"/>
  <c r="I72" i="1" s="1"/>
  <c r="G68" i="1"/>
  <c r="G65" i="1"/>
  <c r="I65" i="1" s="1"/>
  <c r="G64" i="1"/>
  <c r="I64" i="1" s="1"/>
  <c r="G61" i="1"/>
  <c r="I61" i="1" s="1"/>
  <c r="G58" i="1"/>
  <c r="I58" i="1" s="1"/>
  <c r="G51" i="1"/>
  <c r="G47" i="1"/>
  <c r="I47" i="1" s="1"/>
  <c r="G45" i="1"/>
  <c r="I45" i="1" s="1"/>
  <c r="G41" i="1"/>
  <c r="I41" i="1" s="1"/>
  <c r="G38" i="1"/>
  <c r="G33" i="1"/>
  <c r="I33" i="1" s="1"/>
  <c r="G31" i="1"/>
  <c r="I31" i="1" s="1"/>
  <c r="G28" i="1"/>
  <c r="I28" i="1" s="1"/>
  <c r="G26" i="1"/>
  <c r="G22" i="1"/>
  <c r="I22" i="1" s="1"/>
  <c r="G14" i="1"/>
  <c r="G10" i="1"/>
  <c r="G25" i="1" l="1"/>
  <c r="I25" i="1" s="1"/>
  <c r="I26" i="1"/>
  <c r="G214" i="1"/>
  <c r="I214" i="1" s="1"/>
  <c r="I215" i="1"/>
  <c r="G21" i="1"/>
  <c r="G57" i="1"/>
  <c r="G75" i="1"/>
  <c r="I75" i="1" s="1"/>
  <c r="G85" i="1"/>
  <c r="I86" i="1"/>
  <c r="G100" i="1"/>
  <c r="I100" i="1" s="1"/>
  <c r="I101" i="1"/>
  <c r="G133" i="1"/>
  <c r="I133" i="1" s="1"/>
  <c r="I134" i="1"/>
  <c r="G147" i="1"/>
  <c r="I147" i="1" s="1"/>
  <c r="I148" i="1"/>
  <c r="G165" i="1"/>
  <c r="I165" i="1" s="1"/>
  <c r="G178" i="1"/>
  <c r="I178" i="1" s="1"/>
  <c r="I179" i="1"/>
  <c r="G194" i="1"/>
  <c r="I194" i="1" s="1"/>
  <c r="I195" i="1"/>
  <c r="G222" i="1"/>
  <c r="I222" i="1" s="1"/>
  <c r="I223" i="1"/>
  <c r="G235" i="1"/>
  <c r="I235" i="1" s="1"/>
  <c r="I236" i="1"/>
  <c r="G247" i="1"/>
  <c r="I247" i="1" s="1"/>
  <c r="I248" i="1"/>
  <c r="G255" i="1"/>
  <c r="I255" i="1" s="1"/>
  <c r="G264" i="1"/>
  <c r="I264" i="1" s="1"/>
  <c r="G301" i="1"/>
  <c r="I302" i="1"/>
  <c r="G314" i="1"/>
  <c r="I314" i="1" s="1"/>
  <c r="G340" i="1"/>
  <c r="I340" i="1" s="1"/>
  <c r="I341" i="1"/>
  <c r="G361" i="1"/>
  <c r="I361" i="1" s="1"/>
  <c r="I362" i="1"/>
  <c r="G371" i="1"/>
  <c r="I371" i="1" s="1"/>
  <c r="I372" i="1"/>
  <c r="G391" i="1"/>
  <c r="I391" i="1" s="1"/>
  <c r="I392" i="1"/>
  <c r="G404" i="1"/>
  <c r="I404" i="1" s="1"/>
  <c r="I405" i="1"/>
  <c r="G418" i="1"/>
  <c r="I418" i="1" s="1"/>
  <c r="I419" i="1"/>
  <c r="G427" i="1"/>
  <c r="I427" i="1" s="1"/>
  <c r="I428" i="1"/>
  <c r="H270" i="1"/>
  <c r="G67" i="1"/>
  <c r="I67" i="1" s="1"/>
  <c r="I68" i="1"/>
  <c r="G91" i="1"/>
  <c r="I92" i="1"/>
  <c r="G103" i="1"/>
  <c r="I103" i="1" s="1"/>
  <c r="G139" i="1"/>
  <c r="G172" i="1"/>
  <c r="I172" i="1" s="1"/>
  <c r="G183" i="1"/>
  <c r="I184" i="1"/>
  <c r="G199" i="1"/>
  <c r="I200" i="1"/>
  <c r="G211" i="1"/>
  <c r="I211" i="1" s="1"/>
  <c r="I212" i="1"/>
  <c r="G228" i="1"/>
  <c r="G238" i="1"/>
  <c r="I238" i="1" s="1"/>
  <c r="G250" i="1"/>
  <c r="I250" i="1" s="1"/>
  <c r="G294" i="1"/>
  <c r="I294" i="1" s="1"/>
  <c r="I295" i="1"/>
  <c r="G306" i="1"/>
  <c r="I306" i="1" s="1"/>
  <c r="G355" i="1"/>
  <c r="I355" i="1" s="1"/>
  <c r="I356" i="1"/>
  <c r="G364" i="1"/>
  <c r="I364" i="1" s="1"/>
  <c r="G396" i="1"/>
  <c r="I397" i="1"/>
  <c r="G407" i="1"/>
  <c r="I407" i="1" s="1"/>
  <c r="G421" i="1"/>
  <c r="I421" i="1" s="1"/>
  <c r="I422" i="1"/>
  <c r="G430" i="1"/>
  <c r="I430" i="1" s="1"/>
  <c r="H197" i="1"/>
  <c r="H442" i="1"/>
  <c r="I442" i="1" s="1"/>
  <c r="I443" i="1"/>
  <c r="G9" i="1"/>
  <c r="I10" i="1"/>
  <c r="G78" i="1"/>
  <c r="I78" i="1" s="1"/>
  <c r="I79" i="1"/>
  <c r="G94" i="1"/>
  <c r="I94" i="1" s="1"/>
  <c r="I95" i="1"/>
  <c r="G127" i="1"/>
  <c r="I127" i="1" s="1"/>
  <c r="I128" i="1"/>
  <c r="G202" i="1"/>
  <c r="I202" i="1" s="1"/>
  <c r="I203" i="1"/>
  <c r="G258" i="1"/>
  <c r="I258" i="1" s="1"/>
  <c r="I259" i="1"/>
  <c r="G267" i="1"/>
  <c r="I267" i="1" s="1"/>
  <c r="I268" i="1"/>
  <c r="G288" i="1"/>
  <c r="I288" i="1" s="1"/>
  <c r="I289" i="1"/>
  <c r="G331" i="1"/>
  <c r="I331" i="1" s="1"/>
  <c r="I332" i="1"/>
  <c r="G380" i="1"/>
  <c r="I381" i="1"/>
  <c r="G37" i="1"/>
  <c r="I38" i="1"/>
  <c r="G13" i="1"/>
  <c r="I14" i="1"/>
  <c r="G81" i="1"/>
  <c r="I81" i="1" s="1"/>
  <c r="I82" i="1"/>
  <c r="G106" i="1"/>
  <c r="I106" i="1" s="1"/>
  <c r="I107" i="1"/>
  <c r="G130" i="1"/>
  <c r="I130" i="1" s="1"/>
  <c r="I131" i="1"/>
  <c r="G175" i="1"/>
  <c r="I175" i="1" s="1"/>
  <c r="I176" i="1"/>
  <c r="G207" i="1"/>
  <c r="G219" i="1"/>
  <c r="I219" i="1" s="1"/>
  <c r="I220" i="1"/>
  <c r="G232" i="1"/>
  <c r="I232" i="1" s="1"/>
  <c r="I233" i="1"/>
  <c r="G241" i="1"/>
  <c r="I241" i="1" s="1"/>
  <c r="I242" i="1"/>
  <c r="G291" i="1"/>
  <c r="I291" i="1" s="1"/>
  <c r="G311" i="1"/>
  <c r="I311" i="1" s="1"/>
  <c r="I312" i="1"/>
  <c r="G326" i="1"/>
  <c r="I326" i="1" s="1"/>
  <c r="G334" i="1"/>
  <c r="I334" i="1" s="1"/>
  <c r="I335" i="1"/>
  <c r="G368" i="1"/>
  <c r="I368" i="1" s="1"/>
  <c r="I369" i="1"/>
  <c r="G386" i="1"/>
  <c r="I387" i="1"/>
  <c r="G433" i="1"/>
  <c r="I433" i="1" s="1"/>
  <c r="I434" i="1"/>
  <c r="H188" i="1"/>
  <c r="H205" i="1"/>
  <c r="H339" i="1"/>
  <c r="H338" i="1" s="1"/>
  <c r="H244" i="1"/>
  <c r="G50" i="1"/>
  <c r="I51" i="1"/>
  <c r="H171" i="1"/>
  <c r="H137" i="1"/>
  <c r="H412" i="1"/>
  <c r="H226" i="1"/>
  <c r="H378" i="1"/>
  <c r="H508" i="1"/>
  <c r="I509" i="1"/>
  <c r="H449" i="1"/>
  <c r="I449" i="1" s="1"/>
  <c r="I450" i="1"/>
  <c r="H494" i="1"/>
  <c r="I494" i="1" s="1"/>
  <c r="I495" i="1"/>
  <c r="H7" i="1"/>
  <c r="I465" i="1"/>
  <c r="H384" i="1"/>
  <c r="H320" i="1"/>
  <c r="I321" i="1"/>
  <c r="H455" i="1"/>
  <c r="I456" i="1"/>
  <c r="H475" i="1"/>
  <c r="I476" i="1"/>
  <c r="H155" i="1"/>
  <c r="I464" i="1"/>
  <c r="H463" i="1"/>
  <c r="G112" i="1"/>
  <c r="I112" i="1" s="1"/>
  <c r="G71" i="1"/>
  <c r="G263" i="1"/>
  <c r="I263" i="1" s="1"/>
  <c r="G272" i="1"/>
  <c r="I272" i="1" s="1"/>
  <c r="G321" i="1"/>
  <c r="G320" i="1" s="1"/>
  <c r="G319" i="1" s="1"/>
  <c r="G318" i="1" s="1"/>
  <c r="G190" i="1"/>
  <c r="I190" i="1" s="1"/>
  <c r="G99" i="1"/>
  <c r="I99" i="1" s="1"/>
  <c r="G63" i="1"/>
  <c r="G345" i="1"/>
  <c r="G157" i="1"/>
  <c r="I157" i="1" s="1"/>
  <c r="G150" i="1"/>
  <c r="G448" i="1"/>
  <c r="G30" i="1"/>
  <c r="G218" i="1"/>
  <c r="G44" i="1"/>
  <c r="G287" i="1"/>
  <c r="G231" i="1"/>
  <c r="I231" i="1" l="1"/>
  <c r="G217" i="1"/>
  <c r="I217" i="1" s="1"/>
  <c r="I218" i="1"/>
  <c r="G379" i="1"/>
  <c r="I380" i="1"/>
  <c r="G414" i="1"/>
  <c r="G210" i="1"/>
  <c r="G403" i="1"/>
  <c r="G367" i="1"/>
  <c r="I367" i="1" s="1"/>
  <c r="G385" i="1"/>
  <c r="I386" i="1"/>
  <c r="G395" i="1"/>
  <c r="I396" i="1"/>
  <c r="G90" i="1"/>
  <c r="I90" i="1" s="1"/>
  <c r="I91" i="1"/>
  <c r="G84" i="1"/>
  <c r="I84" i="1" s="1"/>
  <c r="I85" i="1"/>
  <c r="G40" i="1"/>
  <c r="I40" i="1" s="1"/>
  <c r="I44" i="1"/>
  <c r="G189" i="1"/>
  <c r="G245" i="1"/>
  <c r="I246" i="1"/>
  <c r="G24" i="1"/>
  <c r="I30" i="1"/>
  <c r="I71" i="1"/>
  <c r="H187" i="1"/>
  <c r="G12" i="1"/>
  <c r="I12" i="1" s="1"/>
  <c r="I13" i="1"/>
  <c r="I345" i="1"/>
  <c r="G8" i="1"/>
  <c r="I8" i="1" s="1"/>
  <c r="I9" i="1"/>
  <c r="G227" i="1"/>
  <c r="I227" i="1" s="1"/>
  <c r="I228" i="1"/>
  <c r="G198" i="1"/>
  <c r="I199" i="1"/>
  <c r="G138" i="1"/>
  <c r="I139" i="1"/>
  <c r="I63" i="1"/>
  <c r="G56" i="1"/>
  <c r="I56" i="1" s="1"/>
  <c r="I57" i="1"/>
  <c r="G271" i="1"/>
  <c r="I287" i="1"/>
  <c r="G146" i="1"/>
  <c r="I150" i="1"/>
  <c r="G206" i="1"/>
  <c r="I206" i="1" s="1"/>
  <c r="I207" i="1"/>
  <c r="G36" i="1"/>
  <c r="I37" i="1"/>
  <c r="G182" i="1"/>
  <c r="I183" i="1"/>
  <c r="G300" i="1"/>
  <c r="I300" i="1" s="1"/>
  <c r="I301" i="1"/>
  <c r="G20" i="1"/>
  <c r="I20" i="1" s="1"/>
  <c r="I21" i="1"/>
  <c r="H474" i="1"/>
  <c r="I474" i="1" s="1"/>
  <c r="I475" i="1"/>
  <c r="H507" i="1"/>
  <c r="I507" i="1" s="1"/>
  <c r="I508" i="1"/>
  <c r="H170" i="1"/>
  <c r="H319" i="1"/>
  <c r="I320" i="1"/>
  <c r="H411" i="1"/>
  <c r="G49" i="1"/>
  <c r="I49" i="1" s="1"/>
  <c r="I50" i="1"/>
  <c r="H377" i="1"/>
  <c r="H383" i="1"/>
  <c r="H462" i="1"/>
  <c r="I462" i="1" s="1"/>
  <c r="I463" i="1"/>
  <c r="I455" i="1"/>
  <c r="H136" i="1"/>
  <c r="H337" i="1"/>
  <c r="H225" i="1"/>
  <c r="G156" i="1"/>
  <c r="G137" i="1" l="1"/>
  <c r="I138" i="1"/>
  <c r="H454" i="1"/>
  <c r="G35" i="1"/>
  <c r="I35" i="1" s="1"/>
  <c r="I36" i="1"/>
  <c r="G19" i="1"/>
  <c r="I24" i="1"/>
  <c r="G394" i="1"/>
  <c r="I394" i="1" s="1"/>
  <c r="I395" i="1"/>
  <c r="G402" i="1"/>
  <c r="I402" i="1" s="1"/>
  <c r="I403" i="1"/>
  <c r="G378" i="1"/>
  <c r="I379" i="1"/>
  <c r="G226" i="1"/>
  <c r="G145" i="1"/>
  <c r="I145" i="1" s="1"/>
  <c r="I146" i="1"/>
  <c r="G197" i="1"/>
  <c r="I197" i="1" s="1"/>
  <c r="I198" i="1"/>
  <c r="G70" i="1"/>
  <c r="G205" i="1"/>
  <c r="I205" i="1" s="1"/>
  <c r="I210" i="1"/>
  <c r="G270" i="1"/>
  <c r="I270" i="1" s="1"/>
  <c r="I271" i="1"/>
  <c r="G155" i="1"/>
  <c r="I156" i="1"/>
  <c r="I182" i="1"/>
  <c r="G171" i="1"/>
  <c r="G339" i="1"/>
  <c r="G244" i="1"/>
  <c r="I244" i="1" s="1"/>
  <c r="I245" i="1"/>
  <c r="G384" i="1"/>
  <c r="I385" i="1"/>
  <c r="G413" i="1"/>
  <c r="I414" i="1"/>
  <c r="G188" i="1"/>
  <c r="I189" i="1"/>
  <c r="H144" i="1"/>
  <c r="H448" i="1"/>
  <c r="I448" i="1" s="1"/>
  <c r="I454" i="1"/>
  <c r="H318" i="1"/>
  <c r="I318" i="1" s="1"/>
  <c r="I319" i="1"/>
  <c r="H376" i="1"/>
  <c r="H410" i="1"/>
  <c r="G383" i="1" l="1"/>
  <c r="I383" i="1" s="1"/>
  <c r="I384" i="1"/>
  <c r="I155" i="1"/>
  <c r="G136" i="1"/>
  <c r="I136" i="1" s="1"/>
  <c r="I137" i="1"/>
  <c r="G412" i="1"/>
  <c r="I413" i="1"/>
  <c r="G377" i="1"/>
  <c r="I378" i="1"/>
  <c r="G187" i="1"/>
  <c r="I187" i="1" s="1"/>
  <c r="I188" i="1"/>
  <c r="I226" i="1"/>
  <c r="G225" i="1"/>
  <c r="I225" i="1" s="1"/>
  <c r="I19" i="1"/>
  <c r="G18" i="1"/>
  <c r="G170" i="1"/>
  <c r="I170" i="1" s="1"/>
  <c r="I171" i="1"/>
  <c r="G338" i="1"/>
  <c r="I339" i="1"/>
  <c r="I70" i="1"/>
  <c r="G60" i="1"/>
  <c r="I60" i="1" s="1"/>
  <c r="H317" i="1"/>
  <c r="G411" i="1" l="1"/>
  <c r="I412" i="1"/>
  <c r="G337" i="1"/>
  <c r="I338" i="1"/>
  <c r="H527" i="1"/>
  <c r="G7" i="1"/>
  <c r="I18" i="1"/>
  <c r="G376" i="1"/>
  <c r="I376" i="1" s="1"/>
  <c r="I377" i="1"/>
  <c r="G144" i="1"/>
  <c r="I144" i="1" s="1"/>
  <c r="G317" i="1" l="1"/>
  <c r="I317" i="1" s="1"/>
  <c r="I337" i="1"/>
  <c r="I7" i="1"/>
  <c r="G410" i="1"/>
  <c r="I410" i="1" s="1"/>
  <c r="I411" i="1"/>
  <c r="G527" i="1" l="1"/>
  <c r="I527" i="1" s="1"/>
</calcChain>
</file>

<file path=xl/sharedStrings.xml><?xml version="1.0" encoding="utf-8"?>
<sst xmlns="http://schemas.openxmlformats.org/spreadsheetml/2006/main" count="3147" uniqueCount="440">
  <si>
    <t/>
  </si>
  <si>
    <t>п/п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</si>
  <si>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</si>
  <si>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</si>
  <si>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</si>
  <si>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</si>
  <si>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</si>
  <si>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</si>
  <si>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</si>
  <si>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</si>
  <si>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</si>
  <si>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</si>
  <si>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</si>
  <si>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</si>
  <si>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</si>
  <si>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</si>
  <si>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</si>
  <si>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</si>
  <si>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</si>
  <si>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</si>
  <si>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Глава муниципального образования</t>
  </si>
  <si>
    <t>9900011020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</si>
  <si>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</si>
  <si>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</si>
  <si>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</si>
  <si>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</si>
  <si>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</t>
  </si>
  <si>
    <t>9900011010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</si>
  <si>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</si>
  <si>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</si>
  <si>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</si>
  <si>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</si>
  <si>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</si>
  <si>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</si>
  <si>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граждан в городском округе "поселок Палана"</t>
  </si>
  <si>
    <t>0200000000</t>
  </si>
  <si>
    <t>Подпрограмма "Социальное обслуживание населения"</t>
  </si>
  <si>
    <t>0220000000</t>
  </si>
  <si>
    <t>Субвенции на выполнение  государственных полномочий Камчатского края  по социальному обслуживанию отдельных  категорий граждан</t>
  </si>
  <si>
    <t>0222040110</t>
  </si>
  <si>
    <t>за счет средств краевого бюджета</t>
  </si>
  <si>
    <t>Подпрограмма "Социальная поддержка семьи и детей"</t>
  </si>
  <si>
    <t>0230000000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</si>
  <si>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</si>
  <si>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0233140120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</si>
  <si>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</si>
  <si>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0233241120</t>
  </si>
  <si>
    <t>Муниципальная программа "Совершенствование управления муниципальным имуществом городского округа "поселок Палана"</t>
  </si>
  <si>
    <t>1000000000</t>
  </si>
  <si>
    <t>Подпрограмма "Обеспечение реализации муниципальной программы"</t>
  </si>
  <si>
    <t>1020000000</t>
  </si>
  <si>
    <t>Основное мероприятие "Обеспечение деятельности Комитета по управлению муниципальным имуществом"</t>
  </si>
  <si>
    <t>1022000000</t>
  </si>
  <si>
    <t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</t>
  </si>
  <si>
    <t>1022011010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</si>
  <si>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</si>
  <si>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9900040100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</si>
  <si>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</si>
  <si>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</si>
  <si>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и иные выплаты населению</t>
  </si>
  <si>
    <t>300</t>
  </si>
  <si>
    <t>Резервные фонды</t>
  </si>
  <si>
    <t>11</t>
  </si>
  <si>
    <t>Резервные фонды местных администраций</t>
  </si>
  <si>
    <t>9900011040</t>
  </si>
  <si>
    <t>Другие общегосударственные вопросы</t>
  </si>
  <si>
    <t>13</t>
  </si>
  <si>
    <t>Расходы на реализацию муниципальных программ (зарезервированные ассигнования)</t>
  </si>
  <si>
    <t>7950001000</t>
  </si>
  <si>
    <t>МП Муниципальная программа "Устойчивое развитие коренных малочисленных народов Севера, Сибири и Дальнего Востока, проживающих в городском округе "поселок Палана"</t>
  </si>
  <si>
    <t>0900000000</t>
  </si>
  <si>
    <t>Основное мероприятие "Укрепление материально-технической базы традиционных отраслей хозяйствования в городском округе "поселок Палана" за счет средств краевого бюджета</t>
  </si>
  <si>
    <t>0911040060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</si>
  <si>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</si>
  <si>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</si>
  <si>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"Укрепление материально-технической базы традиционных отраслей хозяйствования в городском округе "поселок Палана" софинансирование за счет средств местного бюджета</t>
  </si>
  <si>
    <t>09110S1190</t>
  </si>
  <si>
    <t>софинансирование из местного бюджета</t>
  </si>
  <si>
    <t>Подпрограмма "Повышение эффективности управления муниципальным имуществом"</t>
  </si>
  <si>
    <t>1010000000</t>
  </si>
  <si>
    <t>Основное мероприятие "Организация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края"</t>
  </si>
  <si>
    <t>1011100000</t>
  </si>
  <si>
    <t>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КК</t>
  </si>
  <si>
    <t>1011111050</t>
  </si>
  <si>
    <t>Основное мероприятие "Ремонт и восстановление объектов капитального строительства муниципальной собственности"</t>
  </si>
  <si>
    <t>1011200000</t>
  </si>
  <si>
    <t>Реализация государственных функций, связанных с общегосударственным управлением. Выполнение других обязательств государства</t>
  </si>
  <si>
    <t>1011211050</t>
  </si>
  <si>
    <t>Основное мероприятие "Организация проведения работ по определению цены подлежащего приватизации муниципального имущества"</t>
  </si>
  <si>
    <t>1011400000</t>
  </si>
  <si>
    <t>1011411050</t>
  </si>
  <si>
    <t>Основное мероприятие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</si>
  <si>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1011700000</t>
  </si>
  <si>
    <t>1011711050</t>
  </si>
  <si>
    <t>Обеспечение реализации муниципальных услуг и функций, в том числе по выполнению муниципальных полномочий городского округа "поселок Палана"</t>
  </si>
  <si>
    <t>1022111060</t>
  </si>
  <si>
    <t>Муниципальная программа  "Создание и развитие туристской инфраструктуры в городском округе "поселок Палана"</t>
  </si>
  <si>
    <t>1800000000</t>
  </si>
  <si>
    <t>Основное мероприятие "Создание и развитие туристкой инфраструктуры в городском округе "поселок Палана" (реконструкция здания, расположенного по адресу: Камчатский, Тигильский район, пгт. Палана, ул, Поротова д.24)" за счет субсидии из краевого бюджета</t>
  </si>
  <si>
    <t>1800140070</t>
  </si>
  <si>
    <t>Капитальные вложения в объекты государственной (муниципальной) собственности</t>
  </si>
  <si>
    <t>400</t>
  </si>
  <si>
    <t>Основное мероприятие "Создание и развитие туристкой инфраструктуры в городском округе "поселок Палана" (реконструкция здания, расположенного по адресу: Камчатский, Тигильский район, пгт. Палана, ул, Поротова д.24)"  софинансирование из местного бюджета</t>
  </si>
  <si>
    <t>18001S1130</t>
  </si>
  <si>
    <t>Основное мероприятие "Обследование участка территории в границах городского округа "поселок Палана" для придания территории статуса государственного природного заказника регионального значения "Озеро Паланское"</t>
  </si>
  <si>
    <t>1800209990</t>
  </si>
  <si>
    <t>Муниципальная программа "Поддержка социально ориентированных некоммерческих организаций в городском округе "поселок Палана"</t>
  </si>
  <si>
    <t>1900000000</t>
  </si>
  <si>
    <t>МП "Поддержка социально ориентированных некоммерческих организаций в городском округе "поселок Палана" Основное мероприятие "Стимулирование развития местных сообществ, развития благотворительности" за счет средств краевого бюджета</t>
  </si>
  <si>
    <t>1900140060</t>
  </si>
  <si>
    <t>МП "Поддержка социально ориентированных некоммерческих организаций в городском округе "поселок Палана" Основное мероприятие "Стимулирование развития местных сообществ, развития благотворительности" софинасирование из местного бюджета</t>
  </si>
  <si>
    <t>19001S1190</t>
  </si>
  <si>
    <t>МП "Поддержка социально ориентированных некоммерческих организаций в городском округе "поселок Палана" Основное мероприятие "Создание и поддержка инфраструктуры для деятельности некоммерческих организаций, имущественная поддержка некоммерческих организаций" за счет средств краевого бюджета</t>
  </si>
  <si>
    <t>1900240060</t>
  </si>
  <si>
    <t>МП "Поддержка социально ориентированных некоммерческих организаций в городском округе "поселок Палана" Основное мероприятие "Создание и поддержка инфраструктуры для деятельности некоммерческих организаций, имущественная поддержка некоммерческих организаций" софинансирование из местного бюджета</t>
  </si>
  <si>
    <t>19002S1190</t>
  </si>
  <si>
    <t>Резерв бюджетных ассигнований</t>
  </si>
  <si>
    <t>9900011030</t>
  </si>
  <si>
    <t>9900011050</t>
  </si>
  <si>
    <t>9900011060</t>
  </si>
  <si>
    <t>Непрограммные расходы. Расходы, связанные с профилактикой и устранением последствий распространения новой коронавирусной инфекции (Covid-19)</t>
  </si>
  <si>
    <t>9900011110</t>
  </si>
  <si>
    <t>Служба по обеспечению деятельности органов местного самоуправления и муниципальных учреждений городского округа "поселок Палана"</t>
  </si>
  <si>
    <t>9900011160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</si>
  <si>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</si>
  <si>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9900040080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</si>
  <si>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</t>
  </si>
  <si>
    <t>9900040280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</si>
  <si>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</si>
  <si>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9900051200</t>
  </si>
  <si>
    <t>за счет средств федерального бюджета</t>
  </si>
  <si>
    <t>20-51200-00000-00000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</si>
  <si>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</si>
  <si>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</si>
  <si>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</si>
  <si>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9900051180</t>
  </si>
  <si>
    <t>20-51180-00000-00000</t>
  </si>
  <si>
    <t>НАЦИОНАЛЬНАЯ БЕЗОПАСНОСТЬ И ПРАВООХРАНИТЕЛЬНАЯ ДЕЯТЕЛЬНОСТЬ</t>
  </si>
  <si>
    <t>Органы юстиции</t>
  </si>
  <si>
    <t>Субвенции на выполнение государственных полномочий по государственной регистрации актов гражданского состояния</t>
  </si>
  <si>
    <t>9900040270</t>
  </si>
  <si>
    <t>Субвенции ФБ на выполнение государственных полномочий по государственной регистрации актов гражданского состояния</t>
  </si>
  <si>
    <t>9900059300</t>
  </si>
  <si>
    <t>20-59000-00000-00000</t>
  </si>
  <si>
    <t>Гражданская оборона</t>
  </si>
  <si>
    <t>09</t>
  </si>
  <si>
    <t>Муниципальная программа "Безопасность городского округа "поселок Палана"</t>
  </si>
  <si>
    <t>1300000000</t>
  </si>
  <si>
    <t>Подпрограмма  "Защита населения и территории городского округа "поселок Палана" от чрезвычайных ситуаций, обеспечение пожарной безопасности и развитие гражданской обороны"</t>
  </si>
  <si>
    <t>1310000000</t>
  </si>
  <si>
    <t>Основное мероприятие "Повышение уровней готовности реагирования Паланского звена Камчатской ТП РСЧС на чрезвычайные ситуации природного и техногенного характера и защиты населения городского округа поселок Палана" от чрезвычайных ситуаций природного и техногенного характера, пожарной безопасности и безопасности людей на водных объектах"</t>
  </si>
  <si>
    <t>1310111070</t>
  </si>
  <si>
    <t>Основное мероприятие "Развитие гражданской обороны городского округа "поселок Палана"</t>
  </si>
  <si>
    <t>1310211080</t>
  </si>
  <si>
    <t>Основное мероприятие "Обеспечение деятельности и содержание подведомственных учреждений ЕДДС"</t>
  </si>
  <si>
    <t>1310311090</t>
  </si>
  <si>
    <t>Подпрограмма "Профилактика терроризма и экстремизма"</t>
  </si>
  <si>
    <t>1320000000</t>
  </si>
  <si>
    <t>Основное мероприятие "Информирование граждан о методах предупреждения угрозы террористического акта, минимизации и ликвидации последствий ого проявлений, разъяснение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</t>
  </si>
  <si>
    <t>1320411070</t>
  </si>
  <si>
    <t>Основное мероприятие "Комплекс мероприятий по выполнению перечня мероприятий по реализации Комплексного плана противодействия идеологии терроризма в РФ на территории городского округа "поселок Палана"</t>
  </si>
  <si>
    <t>1320511070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</si>
  <si>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</si>
  <si>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</si>
  <si>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и преступлений на территории городского округа "поселок Палана"</t>
  </si>
  <si>
    <t>0500000000</t>
  </si>
  <si>
    <t>Основное мероприятие "Создание народных дружин по охране общественного порядка и стимулирование их деятельности" за счет средств краевого бюджета</t>
  </si>
  <si>
    <t>0510240060</t>
  </si>
  <si>
    <t>Основное мероприятие "Создание народных дружин по охране общественного порядка и стимулирование их деятельности" софинансирование из местного бюджета</t>
  </si>
  <si>
    <t>05102S1190</t>
  </si>
  <si>
    <t>Основное мероприятие "Профилактика правонарушений и преступлений на территории городского округа "поселок Палана"</t>
  </si>
  <si>
    <t>0510100000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</si>
  <si>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</si>
  <si>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0510109990</t>
  </si>
  <si>
    <t>Муниципальная программа "Повышение безопасности дорожного движения на территории городского округа "поселок Палана"</t>
  </si>
  <si>
    <t>0600000000</t>
  </si>
  <si>
    <t>Основное мероприятие "Повышение безопасности дорожного движения на территории городского округа "поселок Палана"</t>
  </si>
  <si>
    <t>0610100000</t>
  </si>
  <si>
    <t>0610109990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</si>
  <si>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</si>
  <si>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</si>
  <si>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</si>
  <si>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хлебопекарного производства на территории
городского округа "поселок Палана"</t>
  </si>
  <si>
    <t>1400000000</t>
  </si>
  <si>
    <t>Подпрограмма "Развитие хлебопекарного производства на территории городского округа "поселок Палана"</t>
  </si>
  <si>
    <t>1410000000</t>
  </si>
  <si>
    <t>Основное мероприятие "Установка модульной пекарни и приобретение хлебопекарного оборудования" за счет средств краевого бюджета</t>
  </si>
  <si>
    <t>1410240060</t>
  </si>
  <si>
    <t>Основное мероприятие "Установка модульной пекарни и приобретение хлебопекарного оборудования" софинансирование из местного бюджета</t>
  </si>
  <si>
    <t>14102S1190</t>
  </si>
  <si>
    <t>Транспорт</t>
  </si>
  <si>
    <t>08</t>
  </si>
  <si>
    <t>Муниципальная программа "Комплексное развитие транспортной инфраструктуры  городского округа "поселок Палана»</t>
  </si>
  <si>
    <t>1600000000</t>
  </si>
  <si>
    <t>Основное мероприятие "Приобретение автомобильного транспорта общего пользования" за счет средств краевого бюджета</t>
  </si>
  <si>
    <t>1600240060</t>
  </si>
  <si>
    <t>Основное мероприятие "Приобретение автомобильного транспорта общего пользования" софинансирование из местного бюджета</t>
  </si>
  <si>
    <t>16002S1190</t>
  </si>
  <si>
    <t>Дорожное хозяйство (дорожные фонды)</t>
  </si>
  <si>
    <t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территории"</t>
  </si>
  <si>
    <t>0800000000</t>
  </si>
  <si>
    <t>Подпрограмма "Благоустройство территории городского округа "поселок Палана"</t>
  </si>
  <si>
    <t>0830000000</t>
  </si>
  <si>
    <t>Основное мероприятие "Содержание автомобильных дорог общего пользования"</t>
  </si>
  <si>
    <t>0833811100</t>
  </si>
  <si>
    <t>Муниципальная программа "Формирование комфортной городской среды в городском округе "поселок Палана"</t>
  </si>
  <si>
    <t>1200000000</t>
  </si>
  <si>
    <t>Основное мероприятие "Капитальный ремонт и ремонт автомобильных дорог общего пользования населенных  пунктов Камчатского края в том числе элементов улично-дорожной сети, включая тротуары и парковки), дворовых территорий многоквартирных домов и проездов к ним" за счет средств краевого бюджета</t>
  </si>
  <si>
    <t>1200740060</t>
  </si>
  <si>
    <t>Основное мероприятие "Капитальный ремонт и ремонт автомобильных дорог общего пользования населенных  пунктов Камчатского края в том числе элементов улично-дорожной сети, включая тротуары и парковки), дворовых территорий многоквартирных домов и проездов к ним" софинансирование из местного бюджета</t>
  </si>
  <si>
    <t>12007S1190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</si>
  <si>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</si>
  <si>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</si>
  <si>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на территории городского округа "поселок Палана"</t>
  </si>
  <si>
    <t>0700000000</t>
  </si>
  <si>
    <t>МП "Развитие малого предпринимательства на территории городского округа "поселок Палана" Основное мероприятие "Предоставление грантов начинающим предпринимателям на создание собственного бизнеса" за счет средств краевого бюджета</t>
  </si>
  <si>
    <t>0713140060</t>
  </si>
  <si>
    <t>МП "Развитие малого предпринимательства на территории городского округа "поселок Палана" Основное мероприятие "Предоставление грантов начинающим предпринимателям на создание собственного бизнеса" софинансирование из местного бюджета</t>
  </si>
  <si>
    <t>07131S1190</t>
  </si>
  <si>
    <t>ЖИЛИЩНО-КОММУНАЛЬНОЕ ХОЗЯЙСТВО</t>
  </si>
  <si>
    <t>Жилищное хозяйство</t>
  </si>
  <si>
    <t>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</t>
  </si>
  <si>
    <t>1011611120</t>
  </si>
  <si>
    <t>Муниципальная программа "Обеспечение доступным и комфортным жильем и коммунальными услугами населения городского округа "поселок Палана»</t>
  </si>
  <si>
    <t>1700000000</t>
  </si>
  <si>
    <t>Основное мероприятие "Обеспечение жильем эконом-класса  специалистов социальной сферы, а также граждан, состоящих на учете в качестве нуждающихся в улучшении жилищных условий" (в том числе подготовка ПСД) за счет субсидии из  краевого бюджета</t>
  </si>
  <si>
    <t>1700140070</t>
  </si>
  <si>
    <t>Основное мероприятие "Обеспечение жильем эконом- класса  специалистов социальной сферы, а также граждан, состоящих на учете в качестве нуждающихся в улучшении жилищных условий в том числе подготовка ПСД"  софинансирование из местного бюджета</t>
  </si>
  <si>
    <t>17001S1130</t>
  </si>
  <si>
    <t>Региональный проект "Жилье" Основное мероприятие "Актуализация документов территориального планирования и градостроительного зонирования муниципальных образований в Камчатском крае" за счет средств краевого бюджета</t>
  </si>
  <si>
    <t>170F140060</t>
  </si>
  <si>
    <t>Региональный проект "Жилье" Основное мероприятие "Актуализация документов территориального планирования и градостроительного зонирования муниципальных образований" софинансирование из местного бюджета</t>
  </si>
  <si>
    <t>170F1S1190</t>
  </si>
  <si>
    <t>Коммунальное хозяйство</t>
  </si>
  <si>
    <t>Подпрограмма  "Энергосбережение и повышение энергетической эффективности в городском округе "поселок Палана"</t>
  </si>
  <si>
    <t>0810000000</t>
  </si>
  <si>
    <t>Основное мероприятие "Проведение мероприятий, направленных на ремонт ветхих и аварийных сетей" за счет средств краевого бюджета</t>
  </si>
  <si>
    <t>0811240060</t>
  </si>
  <si>
    <t>Основное мероприятие "Проведение мероприятий, направленных на ремонт ветхих и аварийных сетей" софинансирование из местного бюджета</t>
  </si>
  <si>
    <t>08112S1190</t>
  </si>
  <si>
    <t>Основное мероприятие "Проведение мероприятий, направленных на ремонт ветхих и аварийных сетей" доп.софинансирование из местного бюджета</t>
  </si>
  <si>
    <t>08112T1190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</si>
  <si>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тепло-, водоснабжения" за счет средств краевого бюджета</t>
  </si>
  <si>
    <t>0811940060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</si>
  <si>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тепло-, водоснабжения" софинансирование из местного бюджета</t>
  </si>
  <si>
    <t>08119S1190</t>
  </si>
  <si>
    <t>Основное мероприятие "Субсидии на финансовое обеспечение затрат в связи с выполнением работ в сфере жилищно-коммунального хозяйства"</t>
  </si>
  <si>
    <t>0812011170</t>
  </si>
  <si>
    <t>Подпрограмма "Чистая вода в городском округе "поселок Палана"</t>
  </si>
  <si>
    <t>0820000000</t>
  </si>
  <si>
    <t>Основное мероприятие "Проведение мероприятий, направленных на реконструкцию и строительство систем водоснабжения" за счет субсидии из краевого бюджета</t>
  </si>
  <si>
    <t>0822140070</t>
  </si>
  <si>
    <t>Основное мероприятие "Проведение мероприятий, направленных на реконструкцию и строительство систем водоснабжения" софинансирование из местного бюджета</t>
  </si>
  <si>
    <t>08221S1130</t>
  </si>
  <si>
    <t>Благоустройство</t>
  </si>
  <si>
    <t>Основное мероприятие "Уборка твердых бытовых отходов и крупногабаритного мусора с территории городского округа "поселок Палана"</t>
  </si>
  <si>
    <t>0831011150</t>
  </si>
  <si>
    <t>Основное мероприятие "Прочие мероприятия по благоустройству городского округа "поселок Палана"</t>
  </si>
  <si>
    <t>0831111150</t>
  </si>
  <si>
    <t>Основное мероприятие "Ремонт и реконструкция элементов архитектуры ландшафта"</t>
  </si>
  <si>
    <t>0833311150</t>
  </si>
  <si>
    <t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</si>
  <si>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>0833411150</t>
  </si>
  <si>
    <t>Основное мероприятие "Ремонт и реконструкция уличных сетей наружного освещения"</t>
  </si>
  <si>
    <t>0833511150</t>
  </si>
  <si>
    <t>Основное мероприятие "Уличное освещение"</t>
  </si>
  <si>
    <t>0833911140</t>
  </si>
  <si>
    <t>Основное мероприятие"Организация мероприятий по озеленению территории городского округа "поселок Палана"</t>
  </si>
  <si>
    <t>0834011150</t>
  </si>
  <si>
    <t>Подпрограмма "Обращение с отходами производства и потребления в городском округе "поселок Палана"</t>
  </si>
  <si>
    <t>0850000000</t>
  </si>
  <si>
    <t>Основное мероприятие "Создание доступной системы накопления (раздельного накопления) отходов, в том числе твердых коммунальных отходов" за счет субсидии из краевого бюджета</t>
  </si>
  <si>
    <t>0850340060</t>
  </si>
  <si>
    <t>Основное мероприятие "Создание доступной системы накопления (раздельного накопления) отходов, в том числе твердых коммунальных отходов" софинансирование из местного бюджета</t>
  </si>
  <si>
    <t>08503S1190</t>
  </si>
  <si>
    <t>Основное мероприятие "Выявление случаев причинения вреда окружающей среде при размещении бесхозяйных отходов, в том числе твердых коммунальных отходов, и ликвидации последствий такого вреда" за счет средств краевого бюджета</t>
  </si>
  <si>
    <t>0850440060</t>
  </si>
  <si>
    <t>Основное мероприятие "Выявление случаев причинения вреда окружающей среде при размещении бесхозяйных отходов, в том числе твердых коммунальных отходов, и ликвидации последствий такого вреда" софинансирование из местного бюджета</t>
  </si>
  <si>
    <t>08504S1190</t>
  </si>
  <si>
    <t>Региональный проект "Формирование комфортной городской среды"</t>
  </si>
  <si>
    <t>121F255550</t>
  </si>
  <si>
    <t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учреждений"</t>
  </si>
  <si>
    <t>12204L5760</t>
  </si>
  <si>
    <t>Основное мероприятие "Решение иных вопросов местного значения в сфере благоустройства" за счет средств краевого бюджета</t>
  </si>
  <si>
    <t>1220840060</t>
  </si>
  <si>
    <t>Основное мероприятие "Решение иных вопросов местного значения в сфере благоустройства" софинансирование из местного бюджета</t>
  </si>
  <si>
    <t>12208S1190</t>
  </si>
  <si>
    <t>ОБРАЗОВАНИЕ</t>
  </si>
  <si>
    <t>07</t>
  </si>
  <si>
    <t>Дошкольное образование</t>
  </si>
  <si>
    <t>Муниципальная программа "Развитие образования в городском округе "поселок Палана"</t>
  </si>
  <si>
    <t>0400000000</t>
  </si>
  <si>
    <t>Подпрограмма "Развитие дошкольного образования"</t>
  </si>
  <si>
    <t>0410000000</t>
  </si>
  <si>
    <t>Основное мероприятие "Развитие дошкольного образования"</t>
  </si>
  <si>
    <t>0411000000</t>
  </si>
  <si>
    <t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</t>
  </si>
  <si>
    <t>0411011160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</si>
  <si>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</si>
  <si>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0411140230</t>
  </si>
  <si>
    <t>Субвенции для осуществления государственных полномочий Камчатского края  по выплате ежемесячной доплаты к  заработной плате педагогическим работникам, 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</si>
  <si>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0411440190</t>
  </si>
  <si>
    <t>Основное мероприятие"Приобретение  стационарных тепловизионных  регистраторов, обеззараживателей воздуха, бесконтактных термометров  для  учреждений образования"</t>
  </si>
  <si>
    <t>0411500000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</si>
  <si>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</si>
  <si>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0411509990</t>
  </si>
  <si>
    <t>Общее образование</t>
  </si>
  <si>
    <t>Подпрограмма "Развитие общего образования"</t>
  </si>
  <si>
    <t>0420000000</t>
  </si>
  <si>
    <t>Региональный проект "Современная школа"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профилей"</t>
  </si>
  <si>
    <t>042Е151690</t>
  </si>
  <si>
    <t>Основное мероприятие "Развитие общего образования"</t>
  </si>
  <si>
    <t>0422000000</t>
  </si>
  <si>
    <t>0422011160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</si>
  <si>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</si>
  <si>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0422140170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</si>
  <si>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</si>
  <si>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0422340250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</si>
  <si>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</si>
  <si>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0422353030</t>
  </si>
  <si>
    <t>20-53030-00000-00000</t>
  </si>
  <si>
    <t>Основное мероприятие "Капитальный и текущий ремонт в общеобразовательных организациях"  за счет средств краевого бюджета</t>
  </si>
  <si>
    <t>0422540060</t>
  </si>
  <si>
    <t>Основное мероприятие "Капитальный и текущий ремонт в общеобразовательных организациях"  софинансирование из местного бюджета</t>
  </si>
  <si>
    <t>04225S1190</t>
  </si>
  <si>
    <t>Основное мероприятие "Другие вопросы в области образования"</t>
  </si>
  <si>
    <t>0423000000</t>
  </si>
  <si>
    <t>Основное мероприятие "Материально-техническое обеспечение реализации проекта "Сенсорная комната - часть образовательной среды школы как  организационно-педагогическое условие освоения ФГОС ОВЗ" за счет средств краевого бюджета</t>
  </si>
  <si>
    <t>0423540060</t>
  </si>
  <si>
    <t>Основное мероприятие "Материально-техническое обеспечение реализации проекта "Сенсорная комната - часть образовательной среды школы как  организационно-педагогическое условие освоения ФГОС ОВЗ"  софинансирование из местного бюджета</t>
  </si>
  <si>
    <t>04235S1190</t>
  </si>
  <si>
    <t>Основное мероприятие"Приобретение стационарных тепловизионных регистраторов, обеззараживателей воздуха, бесконтактных термометров для учреждений образования"</t>
  </si>
  <si>
    <t>0423709990</t>
  </si>
  <si>
    <t>Дополнительное образование детей</t>
  </si>
  <si>
    <t>Другие вопросы в области образования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</si>
  <si>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</si>
  <si>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0423209990</t>
  </si>
  <si>
    <t>Подпрограмма "Патриотическое воспитание граждан в городском округе "поселок Палана"</t>
  </si>
  <si>
    <t>0440000000</t>
  </si>
  <si>
    <t>0443309990</t>
  </si>
  <si>
    <t>Основное мероприятие "Оснащение образовательных учреждений автоматическими приборами погодного регулирования, а также оборудованием для комфортного пребывания детей в образовательных учреждениях в межотопительный период" за счет средств краевого бюджета</t>
  </si>
  <si>
    <t>0811040060</t>
  </si>
  <si>
    <t>Основное мероприятие "Оснащение образовательных учреждений автоматическими приборами погодного регулирования, а также оборудованием для комфортного пребывания детей в образовательных учреждениях в межотопительный период" софинансирование из местного бюджета</t>
  </si>
  <si>
    <t>08110S1190</t>
  </si>
  <si>
    <t>Подпрограмма "Построение и развитие аппаратно-программного комплекса, обеспечение комплексной безопасности учреждений социальной сферы в городском округе "поселок Палана"</t>
  </si>
  <si>
    <t>1330000000</t>
  </si>
  <si>
    <t>Основное мероприятие "Развитие и содержание систем обеспечения комплексной безопасности в муниципальных учреждениях социальной сферы. Централизация сбора данных с объектовых систем комплексной безопасности и мониторинга, обеспечение передачи данных АПК" за счет средств краевого бюджета</t>
  </si>
  <si>
    <t>1330140060</t>
  </si>
  <si>
    <t>Основное мероприятие "Развитие и содержание систем обеспечения комплексной безопасности в муниципальных учреждениях социальной сферы. Централизация сбора данных с объектовых систем комплексной безопасности и мониторинга, обеспечение передачи данных АПК"софинансирование из местного бюджета</t>
  </si>
  <si>
    <t>13301S1190</t>
  </si>
  <si>
    <t>КУЛЬТУРА, КИНЕМАТОГРАФИЯ</t>
  </si>
  <si>
    <t>Культура</t>
  </si>
  <si>
    <t>Муниципальная программа "Развитие культуры в городском округе "поселок Палана"</t>
  </si>
  <si>
    <t>0300000000</t>
  </si>
  <si>
    <t>Подпрограмма "Организация и проведение культурно-массовых мероприятий в городском округе "поселок Палана"</t>
  </si>
  <si>
    <t>0310000000</t>
  </si>
  <si>
    <t>Основное мероприятие "Организация и проведение культурно-массовых мероприятий, фестивалей, конкурсов"</t>
  </si>
  <si>
    <t>0311000000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</si>
  <si>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</si>
  <si>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0311109990</t>
  </si>
  <si>
    <t>Основное мероприятие "Мероприятия направленные на профилактику межнациональных конфликтов, сохранение и развитие культуры и языков коренных малочисленных народов Севера" за счет средств краевого бюджета</t>
  </si>
  <si>
    <t>0311240060</t>
  </si>
  <si>
    <t>Основное мероприятие "Мероприятия направленные на профилактику межнациональных конфликтов, сохранение и развитие культуры и языков коренных малочисленных народов Севера" софинансирование из местного бюджета</t>
  </si>
  <si>
    <t>03112S1190</t>
  </si>
  <si>
    <t>Основное мероприятие "Сохранение и развитие национальной культуры, традиции и обычаев коренных малочисленных народов Севера, Сибири и Дальнего Востока" за счет средств краевого бюджета</t>
  </si>
  <si>
    <t>0311340060</t>
  </si>
  <si>
    <t>Основное мероприятие "Сохранение и развитие национальной культуры, традиции и обычаев коренных малочисленных народов Севера, Сибири и Дальнего Востока" софинансирование из местного бюджета</t>
  </si>
  <si>
    <t>03113S1190</t>
  </si>
  <si>
    <t>Основное мероприятие "Проведение мероприятий по укреплению материально-технической базы " за счет средств краевого бюджета</t>
  </si>
  <si>
    <t>0311440060</t>
  </si>
  <si>
    <t>Основное мероприятие "Проведение мероприятий по укреплению материально-технической базы " софинансирование из местного бюджета</t>
  </si>
  <si>
    <t>03114S1190</t>
  </si>
  <si>
    <t>Основное мероприятие "Организация зоны отдыха и культуры  в городском округе "поселок Палана"</t>
  </si>
  <si>
    <t>0311909990</t>
  </si>
  <si>
    <t>Подпрограмма "Организация досуга населения"</t>
  </si>
  <si>
    <t>0320000000</t>
  </si>
  <si>
    <t>Основное мероприятие "Расходы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субсидий"</t>
  </si>
  <si>
    <t>0322000000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</si>
  <si>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</si>
  <si>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0322111160</t>
  </si>
  <si>
    <t>Другие вопросы в области культуры, кинематографии</t>
  </si>
  <si>
    <t>8</t>
  </si>
  <si>
    <t>СОЦИАЛЬНАЯ ПОЛИТИКА</t>
  </si>
  <si>
    <t>10</t>
  </si>
  <si>
    <t>Пенсионное обеспечение</t>
  </si>
  <si>
    <t>Подпрограмма "Социальная поддержка отдельных категорий граждан"</t>
  </si>
  <si>
    <t>0210000000</t>
  </si>
  <si>
    <t>Основное мероприятие "Доплаты к пенсиям за выслугу лет муниципальным служащим в городском округе "поселок Палана"</t>
  </si>
  <si>
    <t>0211321030</t>
  </si>
  <si>
    <t>Социальное обеспечение населения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</si>
  <si>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</si>
  <si>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0211140240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</si>
  <si>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</si>
  <si>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>0422240180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</si>
  <si>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</si>
  <si>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04236R3040</t>
  </si>
  <si>
    <t>Охрана семьи и детства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</si>
  <si>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</si>
  <si>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0233340210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</si>
  <si>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</si>
  <si>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0233440160</t>
  </si>
  <si>
    <t>Субвенции по выплате единовременного пособия при всех формах устройства детей, лишенных родительского попечения, в семью</t>
  </si>
  <si>
    <t>0233652600</t>
  </si>
  <si>
    <t>20-52600-00000-00000</t>
  </si>
  <si>
    <t>Подпрограмма "Обеспечение жильем отдельных категорий граждан"</t>
  </si>
  <si>
    <t>0240000000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</si>
  <si>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</si>
  <si>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0244140290</t>
  </si>
  <si>
    <t>Другие вопросы в области социальной политики</t>
  </si>
  <si>
    <t>Основное мероприятие "Мероприятия по приобретению новогодних подарков отдельным категориям граждан"</t>
  </si>
  <si>
    <t>0211221020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</si>
  <si>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</si>
  <si>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0211421040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</si>
  <si>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</si>
  <si>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0211521050</t>
  </si>
  <si>
    <t>Основное мероприятие "Оплата ритуальных услуг по захоронению лиц без определенного места жительства, одиноко проживающих лиц, умерших на территории городского округа "поселок Палана"</t>
  </si>
  <si>
    <t>0211621070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</si>
  <si>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</si>
  <si>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0211721060</t>
  </si>
  <si>
    <t>9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</si>
  <si>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</si>
  <si>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</si>
  <si>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и реализация мероприятий в сфере молодежной политики в городском округе "поселок Палана"</t>
  </si>
  <si>
    <t>0100000000</t>
  </si>
  <si>
    <t>Основное мероприятие "Приобретение спортивного инвентаря и оборудования для работы спортивных секций, спортивных школ в городском округе "поселок Палана" за счет средств краевого бюджета</t>
  </si>
  <si>
    <t>0110240060</t>
  </si>
  <si>
    <t>Основное мероприятие "Приобретение спортивного инвентаря и оборудования для работы спортивных секций, спортивных школ в городском округе "поселок Палана" софинансирование из местного бюджета</t>
  </si>
  <si>
    <t>01102S1190</t>
  </si>
  <si>
    <t>01102Т1190</t>
  </si>
  <si>
    <t>Основное мероприятие "Развитие физической культуры в городском округе "поселок Палана"</t>
  </si>
  <si>
    <t>0110100000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</si>
  <si>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</si>
  <si>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0110109990</t>
  </si>
  <si>
    <t>ВСЕГО РАСХОДОВ</t>
  </si>
  <si>
    <t xml:space="preserve">Приложение № 4
к нормативному правовому акту
городского округа "поселок Палана" 
"Об исполнении бюджета городского округа "поселок Палана"за 2020 год" 
от «      »________2021 г. № ____________
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</si>
  <si>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за 2020 год</t>
  </si>
  <si>
    <t>тыс. руб</t>
  </si>
  <si>
    <t>Утверждено</t>
  </si>
  <si>
    <t>Исполнено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</si>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</sst>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0.0"/>
  </numFmts>
  <fonts count="8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3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%20&#1056;&#1040;&#1057;&#1061;&#1054;&#1044;&#1067;%20&#1087;&#1088;&#1080;&#1083;.%20&#8470;8%20&#1082;%20&#1053;&#1055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1">
          <cell r="G11">
            <v>8986.4681999999993</v>
          </cell>
          <cell r="H11">
            <v>8816.5163100000009</v>
          </cell>
        </row>
        <row r="12">
          <cell r="G12">
            <v>920.66806999999994</v>
          </cell>
          <cell r="H12">
            <v>837.90806999999995</v>
          </cell>
        </row>
        <row r="106">
          <cell r="H106">
            <v>371.97476999999998</v>
          </cell>
        </row>
        <row r="108">
          <cell r="H108">
            <v>31.861999999999998</v>
          </cell>
        </row>
        <row r="113">
          <cell r="H113">
            <v>30.565300000000001</v>
          </cell>
        </row>
        <row r="123">
          <cell r="H123">
            <v>460.05995999999999</v>
          </cell>
        </row>
        <row r="127">
          <cell r="H127">
            <v>3718.26953</v>
          </cell>
        </row>
        <row r="128">
          <cell r="H128">
            <v>319.77166</v>
          </cell>
        </row>
        <row r="144">
          <cell r="H144">
            <v>5.2</v>
          </cell>
        </row>
        <row r="145">
          <cell r="H145">
            <v>63.247999999999998</v>
          </cell>
        </row>
        <row r="149">
          <cell r="H149">
            <v>108</v>
          </cell>
        </row>
        <row r="150">
          <cell r="H150">
            <v>9</v>
          </cell>
        </row>
        <row r="185">
          <cell r="H185">
            <v>23256.637119999999</v>
          </cell>
        </row>
        <row r="188">
          <cell r="H188">
            <v>474.62524999999999</v>
          </cell>
        </row>
        <row r="224">
          <cell r="H224">
            <v>45332.848859999998</v>
          </cell>
        </row>
        <row r="225">
          <cell r="H225">
            <v>28697.234260000001</v>
          </cell>
        </row>
        <row r="226">
          <cell r="H226">
            <v>456.55200000000002</v>
          </cell>
        </row>
        <row r="229">
          <cell r="H229">
            <v>43276.310380000003</v>
          </cell>
        </row>
        <row r="231">
          <cell r="H231">
            <v>1335.73981</v>
          </cell>
        </row>
        <row r="234">
          <cell r="H234">
            <v>40.101599999999998</v>
          </cell>
        </row>
        <row r="249">
          <cell r="H249">
            <v>17819.70464</v>
          </cell>
        </row>
        <row r="253">
          <cell r="H253">
            <v>96579.906109999996</v>
          </cell>
        </row>
        <row r="255">
          <cell r="H255">
            <v>2537.3537999999999</v>
          </cell>
        </row>
        <row r="258">
          <cell r="H258">
            <v>788.46847000000002</v>
          </cell>
        </row>
        <row r="261">
          <cell r="H261">
            <v>1371.09493</v>
          </cell>
        </row>
        <row r="264">
          <cell r="H264">
            <v>1401.0730799999999</v>
          </cell>
        </row>
        <row r="267">
          <cell r="H267">
            <v>420.32191999999998</v>
          </cell>
        </row>
        <row r="284">
          <cell r="H284">
            <v>1314.9549300000001</v>
          </cell>
        </row>
        <row r="290">
          <cell r="H290">
            <v>200.91</v>
          </cell>
        </row>
        <row r="295">
          <cell r="H295">
            <v>47</v>
          </cell>
        </row>
        <row r="336">
          <cell r="H336">
            <v>75.166480000000007</v>
          </cell>
        </row>
        <row r="353">
          <cell r="H353">
            <v>4009.4861700000001</v>
          </cell>
        </row>
        <row r="359">
          <cell r="H359">
            <v>804</v>
          </cell>
        </row>
        <row r="361">
          <cell r="H361">
            <v>2949.3121299999998</v>
          </cell>
        </row>
        <row r="367">
          <cell r="G367">
            <v>8830.5553899999995</v>
          </cell>
          <cell r="H367">
            <v>8460.4868499999993</v>
          </cell>
        </row>
        <row r="369">
          <cell r="G369">
            <v>3248.596</v>
          </cell>
          <cell r="H369">
            <v>3248.596</v>
          </cell>
        </row>
        <row r="550">
          <cell r="G550">
            <v>490.25270999999998</v>
          </cell>
          <cell r="H550">
            <v>490.25270999999998</v>
          </cell>
        </row>
        <row r="551">
          <cell r="G551">
            <v>8.6174599999999995</v>
          </cell>
          <cell r="H551">
            <v>0.88719999999999999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7"/>
  <sheetViews>
    <sheetView tabSelected="1" topLeftCell="A511" workbookViewId="0">
      <selection activeCell="Q9" sqref="Q9"/>
    </sheetView>
  </sheetViews>
  <sheetFormatPr defaultRowHeight="12.75" x14ac:dyDescent="0.2"/>
  <cols>
    <col min="1" max="1" width="4.6640625" customWidth="1"/>
    <col min="2" max="2" width="47.1640625" customWidth="1"/>
    <col min="3" max="3" width="9" customWidth="1"/>
    <col min="4" max="4" width="8.83203125" customWidth="1"/>
    <col min="5" max="5" width="18.33203125" customWidth="1"/>
    <col min="6" max="6" width="13.6640625" customWidth="1"/>
    <col min="7" max="8" width="17.33203125" customWidth="1"/>
    <col min="9" max="9" width="13.1640625" customWidth="1"/>
    <col min="11" max="11" width="12.1640625" customWidth="1"/>
    <col min="12" max="12" width="14" customWidth="1"/>
  </cols>
  <sheetData>
    <row r="1" spans="1:9" x14ac:dyDescent="0.2">
      <c r="A1" t="s">
        <v>0</v>
      </c>
    </row>
    <row r="2" spans="1:9" ht="84" customHeight="1" x14ac:dyDescent="0.2">
      <c r="A2" s="30" t="s">
        <v>434</v>
      </c>
      <c r="B2" s="30"/>
      <c r="C2" s="30"/>
      <c r="D2" s="30"/>
      <c r="E2" s="30"/>
      <c r="F2" s="30"/>
      <c r="G2" s="30"/>
      <c r="H2" s="31"/>
      <c r="I2" s="31"/>
    </row>
    <row r="3" spans="1:9" ht="81.95" customHeight="1" x14ac:dyDescent="0.2">
      <c r="A3" s="32" t="s">
        <v>435</v>
      </c>
      <c r="B3" s="32"/>
      <c r="C3" s="32"/>
      <c r="D3" s="32"/>
      <c r="E3" s="32"/>
      <c r="F3" s="32"/>
      <c r="G3" s="32"/>
      <c r="H3" s="31"/>
      <c r="I3" s="31"/>
    </row>
    <row r="4" spans="1:9" ht="19.5" customHeight="1" x14ac:dyDescent="0.2">
      <c r="A4" s="10"/>
      <c r="B4" s="10"/>
      <c r="C4" s="10"/>
      <c r="D4" s="10"/>
      <c r="E4" s="10"/>
      <c r="F4" s="10"/>
      <c r="H4" s="12"/>
      <c r="I4" s="11" t="s">
        <v>436</v>
      </c>
    </row>
    <row r="5" spans="1:9" ht="28.5" customHeight="1" x14ac:dyDescent="0.2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7" t="s">
        <v>6</v>
      </c>
      <c r="G5" s="29" t="s">
        <v>437</v>
      </c>
      <c r="H5" s="27" t="s">
        <v>438</v>
      </c>
      <c r="I5" s="15" t="s">
        <v>439</v>
      </c>
    </row>
    <row r="6" spans="1:9" ht="13.15" customHeight="1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28" t="s">
        <v>13</v>
      </c>
      <c r="H6" s="13" t="s">
        <v>13</v>
      </c>
      <c r="I6" s="14"/>
    </row>
    <row r="7" spans="1:9" ht="14.45" customHeight="1" x14ac:dyDescent="0.2">
      <c r="A7" s="1" t="s">
        <v>7</v>
      </c>
      <c r="B7" s="2" t="s">
        <v>14</v>
      </c>
      <c r="C7" s="1" t="s">
        <v>15</v>
      </c>
      <c r="D7" s="1" t="s">
        <v>0</v>
      </c>
      <c r="E7" s="3" t="s">
        <v>0</v>
      </c>
      <c r="F7" s="3" t="s">
        <v>0</v>
      </c>
      <c r="G7" s="18">
        <f>G8+G12+G18+G49+G56+G60</f>
        <v>145635.21111</v>
      </c>
      <c r="H7" s="18">
        <f>H8+H12+H18+H49+H56+H60</f>
        <v>139908.48310000001</v>
      </c>
      <c r="I7" s="26">
        <f>H7/G7*100</f>
        <v>96.067758637247053</v>
      </c>
    </row>
    <row r="8" spans="1:9" ht="40.5" customHeight="1" x14ac:dyDescent="0.2">
      <c r="A8" s="1" t="s">
        <v>0</v>
      </c>
      <c r="B8" s="2" t="s">
        <v>16</v>
      </c>
      <c r="C8" s="1" t="s">
        <v>15</v>
      </c>
      <c r="D8" s="1" t="s">
        <v>17</v>
      </c>
      <c r="E8" s="3" t="s">
        <v>0</v>
      </c>
      <c r="F8" s="3" t="s">
        <v>0</v>
      </c>
      <c r="G8" s="18">
        <f t="shared" ref="G8:H10" si="0">G9</f>
        <v>4024.11654</v>
      </c>
      <c r="H8" s="19">
        <f t="shared" si="0"/>
        <v>4021.9452299999998</v>
      </c>
      <c r="I8" s="26">
        <f t="shared" ref="I8:I71" si="1">H8/G8*100</f>
        <v>99.946042566649922</v>
      </c>
    </row>
    <row r="9" spans="1:9" ht="13.7" customHeight="1" x14ac:dyDescent="0.2">
      <c r="A9" s="3" t="s">
        <v>0</v>
      </c>
      <c r="B9" s="4" t="s">
        <v>18</v>
      </c>
      <c r="C9" s="5" t="s">
        <v>15</v>
      </c>
      <c r="D9" s="5" t="s">
        <v>17</v>
      </c>
      <c r="E9" s="5" t="s">
        <v>19</v>
      </c>
      <c r="F9" s="3" t="s">
        <v>0</v>
      </c>
      <c r="G9" s="6">
        <f t="shared" si="0"/>
        <v>4024.11654</v>
      </c>
      <c r="H9" s="20">
        <f t="shared" si="0"/>
        <v>4021.9452299999998</v>
      </c>
      <c r="I9" s="26">
        <f t="shared" si="1"/>
        <v>99.946042566649922</v>
      </c>
    </row>
    <row r="10" spans="1:9" ht="14.45" customHeight="1" x14ac:dyDescent="0.2">
      <c r="A10" s="3" t="s">
        <v>0</v>
      </c>
      <c r="B10" s="4" t="s">
        <v>20</v>
      </c>
      <c r="C10" s="5" t="s">
        <v>15</v>
      </c>
      <c r="D10" s="5" t="s">
        <v>17</v>
      </c>
      <c r="E10" s="5" t="s">
        <v>21</v>
      </c>
      <c r="F10" s="3" t="s">
        <v>0</v>
      </c>
      <c r="G10" s="6">
        <f t="shared" si="0"/>
        <v>4024.11654</v>
      </c>
      <c r="H10" s="20">
        <f t="shared" si="0"/>
        <v>4021.9452299999998</v>
      </c>
      <c r="I10" s="26">
        <f t="shared" si="1"/>
        <v>99.946042566649922</v>
      </c>
    </row>
    <row r="11" spans="1:9" ht="80.45" customHeight="1" x14ac:dyDescent="0.2">
      <c r="A11" s="3" t="s">
        <v>0</v>
      </c>
      <c r="B11" s="4" t="s">
        <v>22</v>
      </c>
      <c r="C11" s="5" t="s">
        <v>15</v>
      </c>
      <c r="D11" s="5" t="s">
        <v>17</v>
      </c>
      <c r="E11" s="5" t="s">
        <v>21</v>
      </c>
      <c r="F11" s="5" t="s">
        <v>23</v>
      </c>
      <c r="G11" s="6">
        <v>4024.11654</v>
      </c>
      <c r="H11" s="20">
        <v>4021.9452299999998</v>
      </c>
      <c r="I11" s="26">
        <f t="shared" si="1"/>
        <v>99.946042566649922</v>
      </c>
    </row>
    <row r="12" spans="1:9" ht="53.45" customHeight="1" x14ac:dyDescent="0.2">
      <c r="A12" s="1" t="s">
        <v>0</v>
      </c>
      <c r="B12" s="2" t="s">
        <v>24</v>
      </c>
      <c r="C12" s="1" t="s">
        <v>15</v>
      </c>
      <c r="D12" s="1" t="s">
        <v>25</v>
      </c>
      <c r="E12" s="3" t="s">
        <v>0</v>
      </c>
      <c r="F12" s="3" t="s">
        <v>0</v>
      </c>
      <c r="G12" s="18">
        <f>G13</f>
        <v>1647.9515800000001</v>
      </c>
      <c r="H12" s="19">
        <f t="shared" ref="H12:H13" si="2">H13</f>
        <v>1630.2634500000001</v>
      </c>
      <c r="I12" s="26">
        <f t="shared" si="1"/>
        <v>98.926659604889593</v>
      </c>
    </row>
    <row r="13" spans="1:9" ht="13.7" customHeight="1" x14ac:dyDescent="0.2">
      <c r="A13" s="3" t="s">
        <v>0</v>
      </c>
      <c r="B13" s="4" t="s">
        <v>18</v>
      </c>
      <c r="C13" s="5" t="s">
        <v>15</v>
      </c>
      <c r="D13" s="5" t="s">
        <v>25</v>
      </c>
      <c r="E13" s="5" t="s">
        <v>19</v>
      </c>
      <c r="F13" s="3" t="s">
        <v>0</v>
      </c>
      <c r="G13" s="6">
        <f>G14</f>
        <v>1647.9515800000001</v>
      </c>
      <c r="H13" s="20">
        <f t="shared" si="2"/>
        <v>1630.2634500000001</v>
      </c>
      <c r="I13" s="26">
        <f t="shared" si="1"/>
        <v>98.926659604889593</v>
      </c>
    </row>
    <row r="14" spans="1:9" ht="67.349999999999994" customHeight="1" x14ac:dyDescent="0.2">
      <c r="A14" s="3" t="s">
        <v>0</v>
      </c>
      <c r="B14" s="4" t="s">
        <v>26</v>
      </c>
      <c r="C14" s="5" t="s">
        <v>15</v>
      </c>
      <c r="D14" s="5" t="s">
        <v>25</v>
      </c>
      <c r="E14" s="5" t="s">
        <v>27</v>
      </c>
      <c r="F14" s="3" t="s">
        <v>0</v>
      </c>
      <c r="G14" s="6">
        <f>G15+G16+G17</f>
        <v>1647.9515800000001</v>
      </c>
      <c r="H14" s="20">
        <f>H15+H16+H17</f>
        <v>1630.2634500000001</v>
      </c>
      <c r="I14" s="26">
        <f t="shared" si="1"/>
        <v>98.926659604889593</v>
      </c>
    </row>
    <row r="15" spans="1:9" ht="80.45" customHeight="1" x14ac:dyDescent="0.2">
      <c r="A15" s="3" t="s">
        <v>0</v>
      </c>
      <c r="B15" s="4" t="s">
        <v>22</v>
      </c>
      <c r="C15" s="5" t="s">
        <v>15</v>
      </c>
      <c r="D15" s="5" t="s">
        <v>25</v>
      </c>
      <c r="E15" s="5" t="s">
        <v>27</v>
      </c>
      <c r="F15" s="5" t="s">
        <v>23</v>
      </c>
      <c r="G15" s="6">
        <v>1605.3655000000001</v>
      </c>
      <c r="H15" s="20">
        <v>1587.6773700000001</v>
      </c>
      <c r="I15" s="26">
        <f t="shared" si="1"/>
        <v>98.898186736914425</v>
      </c>
    </row>
    <row r="16" spans="1:9" ht="27.4" customHeight="1" x14ac:dyDescent="0.2">
      <c r="A16" s="3" t="s">
        <v>0</v>
      </c>
      <c r="B16" s="4" t="s">
        <v>28</v>
      </c>
      <c r="C16" s="5" t="s">
        <v>15</v>
      </c>
      <c r="D16" s="5" t="s">
        <v>25</v>
      </c>
      <c r="E16" s="5" t="s">
        <v>27</v>
      </c>
      <c r="F16" s="5" t="s">
        <v>29</v>
      </c>
      <c r="G16" s="6">
        <v>36.38608</v>
      </c>
      <c r="H16" s="20">
        <v>36.38608</v>
      </c>
      <c r="I16" s="26">
        <f t="shared" si="1"/>
        <v>100</v>
      </c>
    </row>
    <row r="17" spans="1:9" ht="12.95" customHeight="1" x14ac:dyDescent="0.2">
      <c r="A17" s="3" t="s">
        <v>0</v>
      </c>
      <c r="B17" s="4" t="s">
        <v>30</v>
      </c>
      <c r="C17" s="5" t="s">
        <v>15</v>
      </c>
      <c r="D17" s="5" t="s">
        <v>25</v>
      </c>
      <c r="E17" s="5" t="s">
        <v>27</v>
      </c>
      <c r="F17" s="5" t="s">
        <v>31</v>
      </c>
      <c r="G17" s="6">
        <v>6.2</v>
      </c>
      <c r="H17" s="20">
        <v>6.2</v>
      </c>
      <c r="I17" s="26">
        <f t="shared" si="1"/>
        <v>100</v>
      </c>
    </row>
    <row r="18" spans="1:9" ht="67.349999999999994" customHeight="1" x14ac:dyDescent="0.2">
      <c r="A18" s="1" t="s">
        <v>0</v>
      </c>
      <c r="B18" s="2" t="s">
        <v>32</v>
      </c>
      <c r="C18" s="1" t="s">
        <v>15</v>
      </c>
      <c r="D18" s="1" t="s">
        <v>33</v>
      </c>
      <c r="E18" s="3" t="s">
        <v>0</v>
      </c>
      <c r="F18" s="3" t="s">
        <v>0</v>
      </c>
      <c r="G18" s="18">
        <f>G19+G35+G40</f>
        <v>32378.741299999998</v>
      </c>
      <c r="H18" s="18">
        <f>H19+H35+H40</f>
        <v>31826.713989999997</v>
      </c>
      <c r="I18" s="26">
        <f t="shared" si="1"/>
        <v>98.29509336114927</v>
      </c>
    </row>
    <row r="19" spans="1:9" ht="40.5" customHeight="1" x14ac:dyDescent="0.2">
      <c r="A19" s="3" t="s">
        <v>0</v>
      </c>
      <c r="B19" s="4" t="s">
        <v>34</v>
      </c>
      <c r="C19" s="5" t="s">
        <v>15</v>
      </c>
      <c r="D19" s="5" t="s">
        <v>33</v>
      </c>
      <c r="E19" s="5" t="s">
        <v>35</v>
      </c>
      <c r="F19" s="3" t="s">
        <v>0</v>
      </c>
      <c r="G19" s="6">
        <f>G20+G24</f>
        <v>3222</v>
      </c>
      <c r="H19" s="20">
        <f>H20+H24</f>
        <v>3146.6929500000001</v>
      </c>
      <c r="I19" s="26">
        <f t="shared" si="1"/>
        <v>97.662723463687158</v>
      </c>
    </row>
    <row r="20" spans="1:9" ht="27.4" customHeight="1" x14ac:dyDescent="0.2">
      <c r="A20" s="3" t="s">
        <v>0</v>
      </c>
      <c r="B20" s="4" t="s">
        <v>36</v>
      </c>
      <c r="C20" s="5" t="s">
        <v>15</v>
      </c>
      <c r="D20" s="5" t="s">
        <v>33</v>
      </c>
      <c r="E20" s="5" t="s">
        <v>37</v>
      </c>
      <c r="F20" s="3" t="s">
        <v>0</v>
      </c>
      <c r="G20" s="6">
        <f t="shared" ref="G20:H22" si="3">G21</f>
        <v>1036</v>
      </c>
      <c r="H20" s="20">
        <f t="shared" si="3"/>
        <v>1017.9308600000001</v>
      </c>
      <c r="I20" s="26">
        <f t="shared" si="1"/>
        <v>98.255874517374522</v>
      </c>
    </row>
    <row r="21" spans="1:9" ht="40.5" customHeight="1" x14ac:dyDescent="0.2">
      <c r="A21" s="3" t="s">
        <v>0</v>
      </c>
      <c r="B21" s="4" t="s">
        <v>38</v>
      </c>
      <c r="C21" s="5" t="s">
        <v>15</v>
      </c>
      <c r="D21" s="5" t="s">
        <v>33</v>
      </c>
      <c r="E21" s="5" t="s">
        <v>39</v>
      </c>
      <c r="F21" s="3" t="s">
        <v>0</v>
      </c>
      <c r="G21" s="6">
        <f t="shared" si="3"/>
        <v>1036</v>
      </c>
      <c r="H21" s="20">
        <f t="shared" si="3"/>
        <v>1017.9308600000001</v>
      </c>
      <c r="I21" s="26">
        <f t="shared" si="1"/>
        <v>98.255874517374522</v>
      </c>
    </row>
    <row r="22" spans="1:9" ht="80.45" customHeight="1" x14ac:dyDescent="0.2">
      <c r="A22" s="3" t="s">
        <v>0</v>
      </c>
      <c r="B22" s="4" t="s">
        <v>22</v>
      </c>
      <c r="C22" s="5" t="s">
        <v>15</v>
      </c>
      <c r="D22" s="5" t="s">
        <v>33</v>
      </c>
      <c r="E22" s="5" t="s">
        <v>39</v>
      </c>
      <c r="F22" s="5" t="s">
        <v>23</v>
      </c>
      <c r="G22" s="6">
        <f t="shared" si="3"/>
        <v>1036</v>
      </c>
      <c r="H22" s="20">
        <f t="shared" si="3"/>
        <v>1017.9308600000001</v>
      </c>
      <c r="I22" s="26">
        <f t="shared" si="1"/>
        <v>98.255874517374522</v>
      </c>
    </row>
    <row r="23" spans="1:9" ht="12.95" customHeight="1" x14ac:dyDescent="0.2">
      <c r="A23" s="3" t="s">
        <v>0</v>
      </c>
      <c r="B23" s="7" t="s">
        <v>40</v>
      </c>
      <c r="C23" s="5" t="s">
        <v>0</v>
      </c>
      <c r="D23" s="5" t="s">
        <v>0</v>
      </c>
      <c r="E23" s="5" t="s">
        <v>0</v>
      </c>
      <c r="F23" s="5" t="s">
        <v>0</v>
      </c>
      <c r="G23" s="8">
        <v>1036</v>
      </c>
      <c r="H23" s="21">
        <v>1017.9308600000001</v>
      </c>
      <c r="I23" s="26">
        <f t="shared" si="1"/>
        <v>98.255874517374522</v>
      </c>
    </row>
    <row r="24" spans="1:9" ht="27.4" customHeight="1" x14ac:dyDescent="0.2">
      <c r="A24" s="3" t="s">
        <v>0</v>
      </c>
      <c r="B24" s="4" t="s">
        <v>41</v>
      </c>
      <c r="C24" s="5" t="s">
        <v>15</v>
      </c>
      <c r="D24" s="5" t="s">
        <v>33</v>
      </c>
      <c r="E24" s="5" t="s">
        <v>42</v>
      </c>
      <c r="F24" s="3" t="s">
        <v>0</v>
      </c>
      <c r="G24" s="6">
        <f>G25+G30</f>
        <v>2186</v>
      </c>
      <c r="H24" s="20">
        <f>H25+H30</f>
        <v>2128.7620900000002</v>
      </c>
      <c r="I24" s="26">
        <f t="shared" si="1"/>
        <v>97.381614364135416</v>
      </c>
    </row>
    <row r="25" spans="1:9" ht="80.45" customHeight="1" x14ac:dyDescent="0.2">
      <c r="A25" s="3" t="s">
        <v>0</v>
      </c>
      <c r="B25" s="4" t="s">
        <v>43</v>
      </c>
      <c r="C25" s="5" t="s">
        <v>15</v>
      </c>
      <c r="D25" s="5" t="s">
        <v>33</v>
      </c>
      <c r="E25" s="5" t="s">
        <v>44</v>
      </c>
      <c r="F25" s="3" t="s">
        <v>0</v>
      </c>
      <c r="G25" s="6">
        <f>G26+G28</f>
        <v>1668</v>
      </c>
      <c r="H25" s="20">
        <f>H26+H28</f>
        <v>1648.83232</v>
      </c>
      <c r="I25" s="26">
        <f t="shared" si="1"/>
        <v>98.850858513189451</v>
      </c>
    </row>
    <row r="26" spans="1:9" ht="80.45" customHeight="1" x14ac:dyDescent="0.2">
      <c r="A26" s="3" t="s">
        <v>0</v>
      </c>
      <c r="B26" s="4" t="s">
        <v>22</v>
      </c>
      <c r="C26" s="5" t="s">
        <v>15</v>
      </c>
      <c r="D26" s="5" t="s">
        <v>33</v>
      </c>
      <c r="E26" s="5" t="s">
        <v>44</v>
      </c>
      <c r="F26" s="5" t="s">
        <v>23</v>
      </c>
      <c r="G26" s="6">
        <f>G27</f>
        <v>1322.289</v>
      </c>
      <c r="H26" s="20">
        <f>H27</f>
        <v>1303.12166</v>
      </c>
      <c r="I26" s="26">
        <f t="shared" si="1"/>
        <v>98.550442452444216</v>
      </c>
    </row>
    <row r="27" spans="1:9" ht="12.95" customHeight="1" x14ac:dyDescent="0.2">
      <c r="A27" s="3" t="s">
        <v>0</v>
      </c>
      <c r="B27" s="7" t="s">
        <v>40</v>
      </c>
      <c r="C27" s="5" t="s">
        <v>0</v>
      </c>
      <c r="D27" s="5" t="s">
        <v>0</v>
      </c>
      <c r="E27" s="5" t="s">
        <v>0</v>
      </c>
      <c r="F27" s="5" t="s">
        <v>0</v>
      </c>
      <c r="G27" s="8">
        <v>1322.289</v>
      </c>
      <c r="H27" s="21">
        <v>1303.12166</v>
      </c>
      <c r="I27" s="26">
        <f t="shared" si="1"/>
        <v>98.550442452444216</v>
      </c>
    </row>
    <row r="28" spans="1:9" ht="27.4" customHeight="1" x14ac:dyDescent="0.2">
      <c r="A28" s="3" t="s">
        <v>0</v>
      </c>
      <c r="B28" s="4" t="s">
        <v>28</v>
      </c>
      <c r="C28" s="5" t="s">
        <v>15</v>
      </c>
      <c r="D28" s="5" t="s">
        <v>33</v>
      </c>
      <c r="E28" s="5" t="s">
        <v>44</v>
      </c>
      <c r="F28" s="5" t="s">
        <v>29</v>
      </c>
      <c r="G28" s="6">
        <f>G29</f>
        <v>345.71100000000001</v>
      </c>
      <c r="H28" s="20">
        <f>H29</f>
        <v>345.71066000000002</v>
      </c>
      <c r="I28" s="26">
        <f t="shared" si="1"/>
        <v>99.999901651957842</v>
      </c>
    </row>
    <row r="29" spans="1:9" ht="12.95" customHeight="1" x14ac:dyDescent="0.2">
      <c r="A29" s="3" t="s">
        <v>0</v>
      </c>
      <c r="B29" s="7" t="s">
        <v>40</v>
      </c>
      <c r="C29" s="5" t="s">
        <v>0</v>
      </c>
      <c r="D29" s="5" t="s">
        <v>0</v>
      </c>
      <c r="E29" s="5" t="s">
        <v>0</v>
      </c>
      <c r="F29" s="5" t="s">
        <v>0</v>
      </c>
      <c r="G29" s="8">
        <v>345.71100000000001</v>
      </c>
      <c r="H29" s="21">
        <v>345.71066000000002</v>
      </c>
      <c r="I29" s="26">
        <f t="shared" si="1"/>
        <v>99.999901651957842</v>
      </c>
    </row>
    <row r="30" spans="1:9" ht="80.45" customHeight="1" x14ac:dyDescent="0.2">
      <c r="A30" s="3" t="s">
        <v>0</v>
      </c>
      <c r="B30" s="4" t="s">
        <v>45</v>
      </c>
      <c r="C30" s="5" t="s">
        <v>15</v>
      </c>
      <c r="D30" s="5" t="s">
        <v>33</v>
      </c>
      <c r="E30" s="5" t="s">
        <v>46</v>
      </c>
      <c r="F30" s="3" t="s">
        <v>0</v>
      </c>
      <c r="G30" s="6">
        <f>G31+G33</f>
        <v>518</v>
      </c>
      <c r="H30" s="20">
        <f>H31+H33</f>
        <v>479.92976999999996</v>
      </c>
      <c r="I30" s="26">
        <f t="shared" si="1"/>
        <v>92.650534749034748</v>
      </c>
    </row>
    <row r="31" spans="1:9" ht="80.45" customHeight="1" x14ac:dyDescent="0.2">
      <c r="A31" s="3" t="s">
        <v>0</v>
      </c>
      <c r="B31" s="4" t="s">
        <v>22</v>
      </c>
      <c r="C31" s="5" t="s">
        <v>15</v>
      </c>
      <c r="D31" s="5" t="s">
        <v>33</v>
      </c>
      <c r="E31" s="5" t="s">
        <v>46</v>
      </c>
      <c r="F31" s="5" t="s">
        <v>23</v>
      </c>
      <c r="G31" s="6">
        <f>G32</f>
        <v>466.22300000000001</v>
      </c>
      <c r="H31" s="20">
        <f>H32</f>
        <v>437.21159999999998</v>
      </c>
      <c r="I31" s="26">
        <f t="shared" si="1"/>
        <v>93.777355471523265</v>
      </c>
    </row>
    <row r="32" spans="1:9" ht="12.95" customHeight="1" x14ac:dyDescent="0.2">
      <c r="A32" s="3" t="s">
        <v>0</v>
      </c>
      <c r="B32" s="7" t="s">
        <v>40</v>
      </c>
      <c r="C32" s="5" t="s">
        <v>0</v>
      </c>
      <c r="D32" s="5" t="s">
        <v>0</v>
      </c>
      <c r="E32" s="5" t="s">
        <v>0</v>
      </c>
      <c r="F32" s="5" t="s">
        <v>0</v>
      </c>
      <c r="G32" s="8">
        <v>466.22300000000001</v>
      </c>
      <c r="H32" s="21">
        <v>437.21159999999998</v>
      </c>
      <c r="I32" s="26">
        <f t="shared" si="1"/>
        <v>93.777355471523265</v>
      </c>
    </row>
    <row r="33" spans="1:9" ht="27.4" customHeight="1" x14ac:dyDescent="0.2">
      <c r="A33" s="3" t="s">
        <v>0</v>
      </c>
      <c r="B33" s="4" t="s">
        <v>28</v>
      </c>
      <c r="C33" s="5" t="s">
        <v>15</v>
      </c>
      <c r="D33" s="5" t="s">
        <v>33</v>
      </c>
      <c r="E33" s="5" t="s">
        <v>46</v>
      </c>
      <c r="F33" s="5" t="s">
        <v>29</v>
      </c>
      <c r="G33" s="6">
        <f>G34</f>
        <v>51.777000000000001</v>
      </c>
      <c r="H33" s="20">
        <f>H34</f>
        <v>42.718170000000001</v>
      </c>
      <c r="I33" s="26">
        <f t="shared" si="1"/>
        <v>82.504142766093054</v>
      </c>
    </row>
    <row r="34" spans="1:9" ht="12.95" customHeight="1" x14ac:dyDescent="0.2">
      <c r="A34" s="3" t="s">
        <v>0</v>
      </c>
      <c r="B34" s="7" t="s">
        <v>40</v>
      </c>
      <c r="C34" s="5" t="s">
        <v>0</v>
      </c>
      <c r="D34" s="5" t="s">
        <v>0</v>
      </c>
      <c r="E34" s="5" t="s">
        <v>0</v>
      </c>
      <c r="F34" s="5" t="s">
        <v>0</v>
      </c>
      <c r="G34" s="8">
        <v>51.777000000000001</v>
      </c>
      <c r="H34" s="21">
        <v>42.718170000000001</v>
      </c>
      <c r="I34" s="26">
        <f t="shared" si="1"/>
        <v>82.504142766093054</v>
      </c>
    </row>
    <row r="35" spans="1:9" ht="53.45" customHeight="1" x14ac:dyDescent="0.2">
      <c r="A35" s="3" t="s">
        <v>0</v>
      </c>
      <c r="B35" s="4" t="s">
        <v>47</v>
      </c>
      <c r="C35" s="5" t="s">
        <v>15</v>
      </c>
      <c r="D35" s="5" t="s">
        <v>33</v>
      </c>
      <c r="E35" s="5" t="s">
        <v>48</v>
      </c>
      <c r="F35" s="3" t="s">
        <v>0</v>
      </c>
      <c r="G35" s="6">
        <f t="shared" ref="G35:H38" si="4">G36</f>
        <v>4887.6535100000001</v>
      </c>
      <c r="H35" s="20">
        <f t="shared" si="4"/>
        <v>4879.0506400000004</v>
      </c>
      <c r="I35" s="26">
        <f t="shared" si="1"/>
        <v>99.823987727804393</v>
      </c>
    </row>
    <row r="36" spans="1:9" ht="27.4" customHeight="1" x14ac:dyDescent="0.2">
      <c r="A36" s="3" t="s">
        <v>0</v>
      </c>
      <c r="B36" s="4" t="s">
        <v>49</v>
      </c>
      <c r="C36" s="5" t="s">
        <v>15</v>
      </c>
      <c r="D36" s="5" t="s">
        <v>33</v>
      </c>
      <c r="E36" s="5" t="s">
        <v>50</v>
      </c>
      <c r="F36" s="3" t="s">
        <v>0</v>
      </c>
      <c r="G36" s="6">
        <f t="shared" si="4"/>
        <v>4887.6535100000001</v>
      </c>
      <c r="H36" s="20">
        <f t="shared" si="4"/>
        <v>4879.0506400000004</v>
      </c>
      <c r="I36" s="26">
        <f t="shared" si="1"/>
        <v>99.823987727804393</v>
      </c>
    </row>
    <row r="37" spans="1:9" ht="40.5" customHeight="1" x14ac:dyDescent="0.2">
      <c r="A37" s="3" t="s">
        <v>0</v>
      </c>
      <c r="B37" s="4" t="s">
        <v>51</v>
      </c>
      <c r="C37" s="5" t="s">
        <v>15</v>
      </c>
      <c r="D37" s="5" t="s">
        <v>33</v>
      </c>
      <c r="E37" s="5" t="s">
        <v>52</v>
      </c>
      <c r="F37" s="3" t="s">
        <v>0</v>
      </c>
      <c r="G37" s="6">
        <f t="shared" si="4"/>
        <v>4887.6535100000001</v>
      </c>
      <c r="H37" s="20">
        <f t="shared" si="4"/>
        <v>4879.0506400000004</v>
      </c>
      <c r="I37" s="26">
        <f t="shared" si="1"/>
        <v>99.823987727804393</v>
      </c>
    </row>
    <row r="38" spans="1:9" ht="67.349999999999994" customHeight="1" x14ac:dyDescent="0.2">
      <c r="A38" s="3" t="s">
        <v>0</v>
      </c>
      <c r="B38" s="4" t="s">
        <v>53</v>
      </c>
      <c r="C38" s="5" t="s">
        <v>15</v>
      </c>
      <c r="D38" s="5" t="s">
        <v>33</v>
      </c>
      <c r="E38" s="5" t="s">
        <v>54</v>
      </c>
      <c r="F38" s="3" t="s">
        <v>0</v>
      </c>
      <c r="G38" s="6">
        <f t="shared" si="4"/>
        <v>4887.6535100000001</v>
      </c>
      <c r="H38" s="20">
        <f t="shared" si="4"/>
        <v>4879.0506400000004</v>
      </c>
      <c r="I38" s="26">
        <f t="shared" si="1"/>
        <v>99.823987727804393</v>
      </c>
    </row>
    <row r="39" spans="1:9" ht="80.45" customHeight="1" x14ac:dyDescent="0.2">
      <c r="A39" s="3" t="s">
        <v>0</v>
      </c>
      <c r="B39" s="4" t="s">
        <v>22</v>
      </c>
      <c r="C39" s="5" t="s">
        <v>15</v>
      </c>
      <c r="D39" s="5" t="s">
        <v>33</v>
      </c>
      <c r="E39" s="5" t="s">
        <v>54</v>
      </c>
      <c r="F39" s="5" t="s">
        <v>23</v>
      </c>
      <c r="G39" s="6">
        <v>4887.6535100000001</v>
      </c>
      <c r="H39" s="20">
        <v>4879.0506400000004</v>
      </c>
      <c r="I39" s="26">
        <f t="shared" si="1"/>
        <v>99.823987727804393</v>
      </c>
    </row>
    <row r="40" spans="1:9" ht="20.25" customHeight="1" x14ac:dyDescent="0.2">
      <c r="A40" s="3" t="s">
        <v>0</v>
      </c>
      <c r="B40" s="4" t="s">
        <v>18</v>
      </c>
      <c r="C40" s="5" t="s">
        <v>15</v>
      </c>
      <c r="D40" s="5" t="s">
        <v>33</v>
      </c>
      <c r="E40" s="5" t="s">
        <v>19</v>
      </c>
      <c r="F40" s="3" t="s">
        <v>0</v>
      </c>
      <c r="G40" s="6">
        <f>G41+G44</f>
        <v>24269.087789999998</v>
      </c>
      <c r="H40" s="20">
        <f>H41+H44</f>
        <v>23800.970399999998</v>
      </c>
      <c r="I40" s="26">
        <f t="shared" si="1"/>
        <v>98.071137267083913</v>
      </c>
    </row>
    <row r="41" spans="1:9" ht="67.349999999999994" customHeight="1" x14ac:dyDescent="0.2">
      <c r="A41" s="3" t="s">
        <v>0</v>
      </c>
      <c r="B41" s="4" t="s">
        <v>26</v>
      </c>
      <c r="C41" s="5" t="s">
        <v>15</v>
      </c>
      <c r="D41" s="5" t="s">
        <v>33</v>
      </c>
      <c r="E41" s="5" t="s">
        <v>27</v>
      </c>
      <c r="F41" s="3" t="s">
        <v>0</v>
      </c>
      <c r="G41" s="6">
        <f>G42+G43</f>
        <v>23060.087789999998</v>
      </c>
      <c r="H41" s="20">
        <f>H42+H43</f>
        <v>22852.708569999999</v>
      </c>
      <c r="I41" s="26">
        <f t="shared" si="1"/>
        <v>99.100700648286661</v>
      </c>
    </row>
    <row r="42" spans="1:9" ht="80.45" customHeight="1" x14ac:dyDescent="0.2">
      <c r="A42" s="3" t="s">
        <v>0</v>
      </c>
      <c r="B42" s="4" t="s">
        <v>22</v>
      </c>
      <c r="C42" s="5" t="s">
        <v>15</v>
      </c>
      <c r="D42" s="5" t="s">
        <v>33</v>
      </c>
      <c r="E42" s="5" t="s">
        <v>27</v>
      </c>
      <c r="F42" s="5" t="s">
        <v>23</v>
      </c>
      <c r="G42" s="6">
        <v>20438.231179999999</v>
      </c>
      <c r="H42" s="20">
        <v>20230.85196</v>
      </c>
      <c r="I42" s="26">
        <f t="shared" si="1"/>
        <v>98.985336753588868</v>
      </c>
    </row>
    <row r="43" spans="1:9" ht="27.4" customHeight="1" x14ac:dyDescent="0.2">
      <c r="A43" s="3" t="s">
        <v>0</v>
      </c>
      <c r="B43" s="4" t="s">
        <v>28</v>
      </c>
      <c r="C43" s="5" t="s">
        <v>15</v>
      </c>
      <c r="D43" s="5" t="s">
        <v>33</v>
      </c>
      <c r="E43" s="5" t="s">
        <v>27</v>
      </c>
      <c r="F43" s="5" t="s">
        <v>29</v>
      </c>
      <c r="G43" s="6">
        <v>2621.8566099999998</v>
      </c>
      <c r="H43" s="20">
        <v>2621.8566099999998</v>
      </c>
      <c r="I43" s="26">
        <f t="shared" si="1"/>
        <v>100</v>
      </c>
    </row>
    <row r="44" spans="1:9" ht="80.45" customHeight="1" x14ac:dyDescent="0.2">
      <c r="A44" s="3" t="s">
        <v>0</v>
      </c>
      <c r="B44" s="4" t="s">
        <v>55</v>
      </c>
      <c r="C44" s="5" t="s">
        <v>15</v>
      </c>
      <c r="D44" s="5" t="s">
        <v>33</v>
      </c>
      <c r="E44" s="5" t="s">
        <v>56</v>
      </c>
      <c r="F44" s="3" t="s">
        <v>0</v>
      </c>
      <c r="G44" s="6">
        <f>G45+G47</f>
        <v>1209</v>
      </c>
      <c r="H44" s="20">
        <f>H45+H47</f>
        <v>948.26182999999992</v>
      </c>
      <c r="I44" s="26">
        <f t="shared" si="1"/>
        <v>78.433567411083544</v>
      </c>
    </row>
    <row r="45" spans="1:9" ht="80.45" customHeight="1" x14ac:dyDescent="0.2">
      <c r="A45" s="3" t="s">
        <v>0</v>
      </c>
      <c r="B45" s="4" t="s">
        <v>22</v>
      </c>
      <c r="C45" s="5" t="s">
        <v>15</v>
      </c>
      <c r="D45" s="5" t="s">
        <v>33</v>
      </c>
      <c r="E45" s="5" t="s">
        <v>56</v>
      </c>
      <c r="F45" s="5" t="s">
        <v>23</v>
      </c>
      <c r="G45" s="6">
        <f>G46</f>
        <v>945.04200000000003</v>
      </c>
      <c r="H45" s="20">
        <f>H46</f>
        <v>762.73515999999995</v>
      </c>
      <c r="I45" s="26">
        <f t="shared" si="1"/>
        <v>80.709128271547712</v>
      </c>
    </row>
    <row r="46" spans="1:9" ht="12.95" customHeight="1" x14ac:dyDescent="0.2">
      <c r="A46" s="3" t="s">
        <v>0</v>
      </c>
      <c r="B46" s="7" t="s">
        <v>40</v>
      </c>
      <c r="C46" s="5" t="s">
        <v>0</v>
      </c>
      <c r="D46" s="5" t="s">
        <v>0</v>
      </c>
      <c r="E46" s="5" t="s">
        <v>0</v>
      </c>
      <c r="F46" s="5" t="s">
        <v>0</v>
      </c>
      <c r="G46" s="8">
        <v>945.04200000000003</v>
      </c>
      <c r="H46" s="21">
        <v>762.73515999999995</v>
      </c>
      <c r="I46" s="26">
        <f t="shared" si="1"/>
        <v>80.709128271547712</v>
      </c>
    </row>
    <row r="47" spans="1:9" ht="27.4" customHeight="1" x14ac:dyDescent="0.2">
      <c r="A47" s="3" t="s">
        <v>0</v>
      </c>
      <c r="B47" s="4" t="s">
        <v>28</v>
      </c>
      <c r="C47" s="5" t="s">
        <v>15</v>
      </c>
      <c r="D47" s="5" t="s">
        <v>33</v>
      </c>
      <c r="E47" s="5" t="s">
        <v>56</v>
      </c>
      <c r="F47" s="5" t="s">
        <v>29</v>
      </c>
      <c r="G47" s="6">
        <f>G48</f>
        <v>263.95800000000003</v>
      </c>
      <c r="H47" s="20">
        <f>H48</f>
        <v>185.52667</v>
      </c>
      <c r="I47" s="26">
        <f t="shared" si="1"/>
        <v>70.286435720834362</v>
      </c>
    </row>
    <row r="48" spans="1:9" ht="12.95" customHeight="1" x14ac:dyDescent="0.2">
      <c r="A48" s="3" t="s">
        <v>0</v>
      </c>
      <c r="B48" s="7" t="s">
        <v>40</v>
      </c>
      <c r="C48" s="5" t="s">
        <v>0</v>
      </c>
      <c r="D48" s="5" t="s">
        <v>0</v>
      </c>
      <c r="E48" s="5" t="s">
        <v>0</v>
      </c>
      <c r="F48" s="5" t="s">
        <v>0</v>
      </c>
      <c r="G48" s="8">
        <v>263.95800000000003</v>
      </c>
      <c r="H48" s="21">
        <v>185.52667</v>
      </c>
      <c r="I48" s="26">
        <f t="shared" si="1"/>
        <v>70.286435720834362</v>
      </c>
    </row>
    <row r="49" spans="1:9" ht="53.45" customHeight="1" x14ac:dyDescent="0.2">
      <c r="A49" s="1" t="s">
        <v>0</v>
      </c>
      <c r="B49" s="2" t="s">
        <v>57</v>
      </c>
      <c r="C49" s="1" t="s">
        <v>15</v>
      </c>
      <c r="D49" s="1" t="s">
        <v>58</v>
      </c>
      <c r="E49" s="3" t="s">
        <v>0</v>
      </c>
      <c r="F49" s="3" t="s">
        <v>0</v>
      </c>
      <c r="G49" s="18">
        <f>G50</f>
        <v>10513.563439999998</v>
      </c>
      <c r="H49" s="18">
        <f>H50</f>
        <v>10251.694290000001</v>
      </c>
      <c r="I49" s="26">
        <f t="shared" si="1"/>
        <v>97.509225568529061</v>
      </c>
    </row>
    <row r="50" spans="1:9" ht="13.7" customHeight="1" x14ac:dyDescent="0.2">
      <c r="A50" s="3" t="s">
        <v>0</v>
      </c>
      <c r="B50" s="4" t="s">
        <v>18</v>
      </c>
      <c r="C50" s="5" t="s">
        <v>15</v>
      </c>
      <c r="D50" s="5" t="s">
        <v>58</v>
      </c>
      <c r="E50" s="5" t="s">
        <v>19</v>
      </c>
      <c r="F50" s="3" t="s">
        <v>0</v>
      </c>
      <c r="G50" s="6">
        <f>G51</f>
        <v>10513.563439999998</v>
      </c>
      <c r="H50" s="6">
        <f>H51</f>
        <v>10251.694290000001</v>
      </c>
      <c r="I50" s="26">
        <f t="shared" si="1"/>
        <v>97.509225568529061</v>
      </c>
    </row>
    <row r="51" spans="1:9" ht="67.349999999999994" customHeight="1" x14ac:dyDescent="0.2">
      <c r="A51" s="3" t="s">
        <v>0</v>
      </c>
      <c r="B51" s="4" t="s">
        <v>26</v>
      </c>
      <c r="C51" s="5" t="s">
        <v>15</v>
      </c>
      <c r="D51" s="5" t="s">
        <v>58</v>
      </c>
      <c r="E51" s="5" t="s">
        <v>27</v>
      </c>
      <c r="F51" s="3" t="s">
        <v>0</v>
      </c>
      <c r="G51" s="6">
        <f>G52+G53+G54+G55</f>
        <v>10513.563439999998</v>
      </c>
      <c r="H51" s="6">
        <f>H52+H53+H54+H55</f>
        <v>10251.694290000001</v>
      </c>
      <c r="I51" s="26">
        <f t="shared" si="1"/>
        <v>97.509225568529061</v>
      </c>
    </row>
    <row r="52" spans="1:9" ht="80.45" customHeight="1" x14ac:dyDescent="0.2">
      <c r="A52" s="3" t="s">
        <v>0</v>
      </c>
      <c r="B52" s="4" t="s">
        <v>22</v>
      </c>
      <c r="C52" s="5" t="s">
        <v>15</v>
      </c>
      <c r="D52" s="5" t="s">
        <v>58</v>
      </c>
      <c r="E52" s="5" t="s">
        <v>27</v>
      </c>
      <c r="F52" s="5" t="s">
        <v>23</v>
      </c>
      <c r="G52" s="6">
        <f>[1]Table1!$G$550+[1]Table1!$G$11</f>
        <v>9476.72091</v>
      </c>
      <c r="H52" s="6">
        <f>[1]Table1!$H$11+[1]Table1!$H$550</f>
        <v>9306.7690200000015</v>
      </c>
      <c r="I52" s="26">
        <f t="shared" si="1"/>
        <v>98.206638228412288</v>
      </c>
    </row>
    <row r="53" spans="1:9" ht="27.4" customHeight="1" x14ac:dyDescent="0.2">
      <c r="A53" s="3" t="s">
        <v>0</v>
      </c>
      <c r="B53" s="4" t="s">
        <v>28</v>
      </c>
      <c r="C53" s="5" t="s">
        <v>15</v>
      </c>
      <c r="D53" s="5" t="s">
        <v>58</v>
      </c>
      <c r="E53" s="5" t="s">
        <v>27</v>
      </c>
      <c r="F53" s="5" t="s">
        <v>29</v>
      </c>
      <c r="G53" s="6">
        <f>[1]Table1!$G$551+[1]Table1!$G$12</f>
        <v>929.28552999999999</v>
      </c>
      <c r="H53" s="6">
        <f>[1]Table1!$H$12+[1]Table1!$H$551</f>
        <v>838.79526999999996</v>
      </c>
      <c r="I53" s="26">
        <f t="shared" si="1"/>
        <v>90.262383618520346</v>
      </c>
    </row>
    <row r="54" spans="1:9" ht="27.4" customHeight="1" x14ac:dyDescent="0.2">
      <c r="A54" s="3" t="s">
        <v>0</v>
      </c>
      <c r="B54" s="4" t="s">
        <v>59</v>
      </c>
      <c r="C54" s="5" t="s">
        <v>15</v>
      </c>
      <c r="D54" s="5" t="s">
        <v>58</v>
      </c>
      <c r="E54" s="5" t="s">
        <v>27</v>
      </c>
      <c r="F54" s="5" t="s">
        <v>60</v>
      </c>
      <c r="G54" s="6">
        <v>106.13</v>
      </c>
      <c r="H54" s="6">
        <v>106.13</v>
      </c>
      <c r="I54" s="26">
        <f t="shared" si="1"/>
        <v>100</v>
      </c>
    </row>
    <row r="55" spans="1:9" ht="12.95" customHeight="1" x14ac:dyDescent="0.2">
      <c r="A55" s="3" t="s">
        <v>0</v>
      </c>
      <c r="B55" s="4" t="s">
        <v>30</v>
      </c>
      <c r="C55" s="5" t="s">
        <v>15</v>
      </c>
      <c r="D55" s="5" t="s">
        <v>58</v>
      </c>
      <c r="E55" s="5" t="s">
        <v>27</v>
      </c>
      <c r="F55" s="5" t="s">
        <v>31</v>
      </c>
      <c r="G55" s="6">
        <v>1.427</v>
      </c>
      <c r="H55" s="6">
        <v>0</v>
      </c>
      <c r="I55" s="26">
        <f t="shared" si="1"/>
        <v>0</v>
      </c>
    </row>
    <row r="56" spans="1:9" ht="14.45" customHeight="1" x14ac:dyDescent="0.2">
      <c r="A56" s="1" t="s">
        <v>0</v>
      </c>
      <c r="B56" s="2" t="s">
        <v>61</v>
      </c>
      <c r="C56" s="1" t="s">
        <v>15</v>
      </c>
      <c r="D56" s="1" t="s">
        <v>62</v>
      </c>
      <c r="E56" s="3" t="s">
        <v>0</v>
      </c>
      <c r="F56" s="3" t="s">
        <v>0</v>
      </c>
      <c r="G56" s="18">
        <f t="shared" ref="G56:H58" si="5">G57</f>
        <v>500</v>
      </c>
      <c r="H56" s="18">
        <f t="shared" si="5"/>
        <v>0</v>
      </c>
      <c r="I56" s="26">
        <f t="shared" si="1"/>
        <v>0</v>
      </c>
    </row>
    <row r="57" spans="1:9" ht="13.7" customHeight="1" x14ac:dyDescent="0.2">
      <c r="A57" s="3" t="s">
        <v>0</v>
      </c>
      <c r="B57" s="4" t="s">
        <v>18</v>
      </c>
      <c r="C57" s="5" t="s">
        <v>15</v>
      </c>
      <c r="D57" s="5" t="s">
        <v>62</v>
      </c>
      <c r="E57" s="5" t="s">
        <v>19</v>
      </c>
      <c r="F57" s="3" t="s">
        <v>0</v>
      </c>
      <c r="G57" s="6">
        <f t="shared" si="5"/>
        <v>500</v>
      </c>
      <c r="H57" s="6">
        <f t="shared" si="5"/>
        <v>0</v>
      </c>
      <c r="I57" s="26">
        <f t="shared" si="1"/>
        <v>0</v>
      </c>
    </row>
    <row r="58" spans="1:9" ht="14.45" customHeight="1" x14ac:dyDescent="0.2">
      <c r="A58" s="3" t="s">
        <v>0</v>
      </c>
      <c r="B58" s="4" t="s">
        <v>63</v>
      </c>
      <c r="C58" s="5" t="s">
        <v>15</v>
      </c>
      <c r="D58" s="5" t="s">
        <v>62</v>
      </c>
      <c r="E58" s="5" t="s">
        <v>64</v>
      </c>
      <c r="F58" s="3" t="s">
        <v>0</v>
      </c>
      <c r="G58" s="6">
        <f t="shared" si="5"/>
        <v>500</v>
      </c>
      <c r="H58" s="6">
        <f t="shared" si="5"/>
        <v>0</v>
      </c>
      <c r="I58" s="26">
        <f t="shared" si="1"/>
        <v>0</v>
      </c>
    </row>
    <row r="59" spans="1:9" ht="12.95" customHeight="1" x14ac:dyDescent="0.2">
      <c r="A59" s="3" t="s">
        <v>0</v>
      </c>
      <c r="B59" s="4" t="s">
        <v>30</v>
      </c>
      <c r="C59" s="5" t="s">
        <v>15</v>
      </c>
      <c r="D59" s="5" t="s">
        <v>62</v>
      </c>
      <c r="E59" s="5" t="s">
        <v>64</v>
      </c>
      <c r="F59" s="5" t="s">
        <v>31</v>
      </c>
      <c r="G59" s="6">
        <v>500</v>
      </c>
      <c r="H59" s="6">
        <v>0</v>
      </c>
      <c r="I59" s="26">
        <f t="shared" si="1"/>
        <v>0</v>
      </c>
    </row>
    <row r="60" spans="1:9" ht="14.45" customHeight="1" x14ac:dyDescent="0.2">
      <c r="A60" s="1" t="s">
        <v>0</v>
      </c>
      <c r="B60" s="2" t="s">
        <v>65</v>
      </c>
      <c r="C60" s="1" t="s">
        <v>15</v>
      </c>
      <c r="D60" s="1" t="s">
        <v>66</v>
      </c>
      <c r="E60" s="3" t="s">
        <v>0</v>
      </c>
      <c r="F60" s="3" t="s">
        <v>0</v>
      </c>
      <c r="G60" s="18">
        <f>G61+G63+G70+G90+G99+G112</f>
        <v>96570.838250000001</v>
      </c>
      <c r="H60" s="18">
        <f>H61+H63+H70+H90+H99+H112</f>
        <v>92177.866139999998</v>
      </c>
      <c r="I60" s="26">
        <f t="shared" si="1"/>
        <v>95.451036576251312</v>
      </c>
    </row>
    <row r="61" spans="1:9" ht="27.4" customHeight="1" x14ac:dyDescent="0.2">
      <c r="A61" s="3" t="s">
        <v>0</v>
      </c>
      <c r="B61" s="4" t="s">
        <v>67</v>
      </c>
      <c r="C61" s="5" t="s">
        <v>15</v>
      </c>
      <c r="D61" s="5" t="s">
        <v>66</v>
      </c>
      <c r="E61" s="5" t="s">
        <v>68</v>
      </c>
      <c r="F61" s="3" t="s">
        <v>0</v>
      </c>
      <c r="G61" s="6">
        <f>G62</f>
        <v>235.7903</v>
      </c>
      <c r="H61" s="6">
        <f>H62</f>
        <v>0</v>
      </c>
      <c r="I61" s="26">
        <f t="shared" si="1"/>
        <v>0</v>
      </c>
    </row>
    <row r="62" spans="1:9" ht="12.95" customHeight="1" x14ac:dyDescent="0.2">
      <c r="A62" s="3" t="s">
        <v>0</v>
      </c>
      <c r="B62" s="4" t="s">
        <v>30</v>
      </c>
      <c r="C62" s="5" t="s">
        <v>15</v>
      </c>
      <c r="D62" s="5" t="s">
        <v>66</v>
      </c>
      <c r="E62" s="5" t="s">
        <v>68</v>
      </c>
      <c r="F62" s="5" t="s">
        <v>31</v>
      </c>
      <c r="G62" s="6">
        <v>235.7903</v>
      </c>
      <c r="H62" s="6">
        <v>0</v>
      </c>
      <c r="I62" s="26">
        <f t="shared" si="1"/>
        <v>0</v>
      </c>
    </row>
    <row r="63" spans="1:9" ht="67.349999999999994" customHeight="1" x14ac:dyDescent="0.2">
      <c r="A63" s="3" t="s">
        <v>0</v>
      </c>
      <c r="B63" s="4" t="s">
        <v>69</v>
      </c>
      <c r="C63" s="5" t="s">
        <v>15</v>
      </c>
      <c r="D63" s="5" t="s">
        <v>66</v>
      </c>
      <c r="E63" s="5" t="s">
        <v>70</v>
      </c>
      <c r="F63" s="3" t="s">
        <v>0</v>
      </c>
      <c r="G63" s="6">
        <f>G64+G67</f>
        <v>620.42222000000004</v>
      </c>
      <c r="H63" s="20">
        <f>H64+H67</f>
        <v>620.42222000000004</v>
      </c>
      <c r="I63" s="26">
        <f t="shared" si="1"/>
        <v>100</v>
      </c>
    </row>
    <row r="64" spans="1:9" ht="67.349999999999994" customHeight="1" x14ac:dyDescent="0.2">
      <c r="A64" s="3" t="s">
        <v>0</v>
      </c>
      <c r="B64" s="4" t="s">
        <v>71</v>
      </c>
      <c r="C64" s="5" t="s">
        <v>15</v>
      </c>
      <c r="D64" s="5" t="s">
        <v>66</v>
      </c>
      <c r="E64" s="5" t="s">
        <v>72</v>
      </c>
      <c r="F64" s="3" t="s">
        <v>0</v>
      </c>
      <c r="G64" s="6">
        <f>G65</f>
        <v>558.38</v>
      </c>
      <c r="H64" s="20">
        <f>H65</f>
        <v>558.38</v>
      </c>
      <c r="I64" s="26">
        <f t="shared" si="1"/>
        <v>100</v>
      </c>
    </row>
    <row r="65" spans="1:9" ht="40.5" customHeight="1" x14ac:dyDescent="0.2">
      <c r="A65" s="3" t="s">
        <v>0</v>
      </c>
      <c r="B65" s="4" t="s">
        <v>73</v>
      </c>
      <c r="C65" s="5" t="s">
        <v>15</v>
      </c>
      <c r="D65" s="5" t="s">
        <v>66</v>
      </c>
      <c r="E65" s="5" t="s">
        <v>72</v>
      </c>
      <c r="F65" s="5" t="s">
        <v>74</v>
      </c>
      <c r="G65" s="6">
        <f>G66</f>
        <v>558.38</v>
      </c>
      <c r="H65" s="20">
        <f>H66</f>
        <v>558.38</v>
      </c>
      <c r="I65" s="26">
        <f t="shared" si="1"/>
        <v>100</v>
      </c>
    </row>
    <row r="66" spans="1:9" ht="12.95" customHeight="1" x14ac:dyDescent="0.2">
      <c r="A66" s="3" t="s">
        <v>0</v>
      </c>
      <c r="B66" s="7" t="s">
        <v>40</v>
      </c>
      <c r="C66" s="5" t="s">
        <v>0</v>
      </c>
      <c r="D66" s="5" t="s">
        <v>0</v>
      </c>
      <c r="E66" s="5" t="s">
        <v>0</v>
      </c>
      <c r="F66" s="5" t="s">
        <v>0</v>
      </c>
      <c r="G66" s="8">
        <v>558.38</v>
      </c>
      <c r="H66" s="21">
        <v>558.38</v>
      </c>
      <c r="I66" s="26">
        <f t="shared" si="1"/>
        <v>100</v>
      </c>
    </row>
    <row r="67" spans="1:9" ht="67.349999999999994" customHeight="1" x14ac:dyDescent="0.2">
      <c r="A67" s="3" t="s">
        <v>0</v>
      </c>
      <c r="B67" s="4" t="s">
        <v>75</v>
      </c>
      <c r="C67" s="5" t="s">
        <v>15</v>
      </c>
      <c r="D67" s="5" t="s">
        <v>66</v>
      </c>
      <c r="E67" s="5" t="s">
        <v>76</v>
      </c>
      <c r="F67" s="3" t="s">
        <v>0</v>
      </c>
      <c r="G67" s="6">
        <f>G68</f>
        <v>62.04222</v>
      </c>
      <c r="H67" s="20">
        <f>H68</f>
        <v>62.04222</v>
      </c>
      <c r="I67" s="26">
        <f t="shared" si="1"/>
        <v>100</v>
      </c>
    </row>
    <row r="68" spans="1:9" ht="40.5" customHeight="1" x14ac:dyDescent="0.2">
      <c r="A68" s="3" t="s">
        <v>0</v>
      </c>
      <c r="B68" s="4" t="s">
        <v>73</v>
      </c>
      <c r="C68" s="5" t="s">
        <v>15</v>
      </c>
      <c r="D68" s="5" t="s">
        <v>66</v>
      </c>
      <c r="E68" s="5" t="s">
        <v>76</v>
      </c>
      <c r="F68" s="5" t="s">
        <v>74</v>
      </c>
      <c r="G68" s="6">
        <f>G69</f>
        <v>62.04222</v>
      </c>
      <c r="H68" s="20">
        <f>H69</f>
        <v>62.04222</v>
      </c>
      <c r="I68" s="26">
        <f t="shared" si="1"/>
        <v>100</v>
      </c>
    </row>
    <row r="69" spans="1:9" ht="12.95" customHeight="1" x14ac:dyDescent="0.2">
      <c r="A69" s="3" t="s">
        <v>0</v>
      </c>
      <c r="B69" s="7" t="s">
        <v>77</v>
      </c>
      <c r="C69" s="5" t="s">
        <v>0</v>
      </c>
      <c r="D69" s="5" t="s">
        <v>0</v>
      </c>
      <c r="E69" s="5" t="s">
        <v>0</v>
      </c>
      <c r="F69" s="5" t="s">
        <v>0</v>
      </c>
      <c r="G69" s="8">
        <v>62.04222</v>
      </c>
      <c r="H69" s="21">
        <v>62.04222</v>
      </c>
      <c r="I69" s="26">
        <f t="shared" si="1"/>
        <v>100</v>
      </c>
    </row>
    <row r="70" spans="1:9" ht="53.45" customHeight="1" x14ac:dyDescent="0.2">
      <c r="A70" s="3" t="s">
        <v>0</v>
      </c>
      <c r="B70" s="4" t="s">
        <v>47</v>
      </c>
      <c r="C70" s="5" t="s">
        <v>15</v>
      </c>
      <c r="D70" s="5" t="s">
        <v>66</v>
      </c>
      <c r="E70" s="5" t="s">
        <v>48</v>
      </c>
      <c r="F70" s="3" t="s">
        <v>0</v>
      </c>
      <c r="G70" s="6">
        <f>G71+G84</f>
        <v>8636.8564599999991</v>
      </c>
      <c r="H70" s="20">
        <f>H71+H84</f>
        <v>8391.0769700000001</v>
      </c>
      <c r="I70" s="26">
        <f t="shared" si="1"/>
        <v>97.154294607786056</v>
      </c>
    </row>
    <row r="71" spans="1:9" ht="27.4" customHeight="1" x14ac:dyDescent="0.2">
      <c r="A71" s="3" t="s">
        <v>0</v>
      </c>
      <c r="B71" s="4" t="s">
        <v>78</v>
      </c>
      <c r="C71" s="5" t="s">
        <v>15</v>
      </c>
      <c r="D71" s="5" t="s">
        <v>66</v>
      </c>
      <c r="E71" s="5" t="s">
        <v>79</v>
      </c>
      <c r="F71" s="3" t="s">
        <v>0</v>
      </c>
      <c r="G71" s="6">
        <f>G72+G75+G78+G81</f>
        <v>4273.8546500000002</v>
      </c>
      <c r="H71" s="20">
        <f>H72+H75+H78+H81</f>
        <v>4044.5706399999999</v>
      </c>
      <c r="I71" s="26">
        <f t="shared" si="1"/>
        <v>94.635194016249471</v>
      </c>
    </row>
    <row r="72" spans="1:9" ht="80.45" customHeight="1" x14ac:dyDescent="0.2">
      <c r="A72" s="3" t="s">
        <v>0</v>
      </c>
      <c r="B72" s="4" t="s">
        <v>80</v>
      </c>
      <c r="C72" s="5" t="s">
        <v>15</v>
      </c>
      <c r="D72" s="5" t="s">
        <v>66</v>
      </c>
      <c r="E72" s="5" t="s">
        <v>81</v>
      </c>
      <c r="F72" s="3" t="s">
        <v>0</v>
      </c>
      <c r="G72" s="6">
        <f>G73</f>
        <v>368.72500000000002</v>
      </c>
      <c r="H72" s="20">
        <f>H73</f>
        <v>145.61750000000001</v>
      </c>
      <c r="I72" s="26">
        <f t="shared" ref="I72:I135" si="6">H72/G72*100</f>
        <v>39.492168960607501</v>
      </c>
    </row>
    <row r="73" spans="1:9" ht="67.349999999999994" customHeight="1" x14ac:dyDescent="0.2">
      <c r="A73" s="3" t="s">
        <v>0</v>
      </c>
      <c r="B73" s="4" t="s">
        <v>82</v>
      </c>
      <c r="C73" s="5" t="s">
        <v>15</v>
      </c>
      <c r="D73" s="5" t="s">
        <v>66</v>
      </c>
      <c r="E73" s="5" t="s">
        <v>83</v>
      </c>
      <c r="F73" s="3" t="s">
        <v>0</v>
      </c>
      <c r="G73" s="6">
        <f>G74</f>
        <v>368.72500000000002</v>
      </c>
      <c r="H73" s="20">
        <f>H74</f>
        <v>145.61750000000001</v>
      </c>
      <c r="I73" s="26">
        <f t="shared" si="6"/>
        <v>39.492168960607501</v>
      </c>
    </row>
    <row r="74" spans="1:9" ht="27.4" customHeight="1" x14ac:dyDescent="0.2">
      <c r="A74" s="3" t="s">
        <v>0</v>
      </c>
      <c r="B74" s="4" t="s">
        <v>28</v>
      </c>
      <c r="C74" s="5" t="s">
        <v>15</v>
      </c>
      <c r="D74" s="5" t="s">
        <v>66</v>
      </c>
      <c r="E74" s="5" t="s">
        <v>83</v>
      </c>
      <c r="F74" s="5" t="s">
        <v>29</v>
      </c>
      <c r="G74" s="6">
        <v>368.72500000000002</v>
      </c>
      <c r="H74" s="20">
        <v>145.61750000000001</v>
      </c>
      <c r="I74" s="26">
        <f t="shared" si="6"/>
        <v>39.492168960607501</v>
      </c>
    </row>
    <row r="75" spans="1:9" ht="40.5" customHeight="1" x14ac:dyDescent="0.2">
      <c r="A75" s="3" t="s">
        <v>0</v>
      </c>
      <c r="B75" s="4" t="s">
        <v>84</v>
      </c>
      <c r="C75" s="5" t="s">
        <v>15</v>
      </c>
      <c r="D75" s="5" t="s">
        <v>66</v>
      </c>
      <c r="E75" s="5" t="s">
        <v>85</v>
      </c>
      <c r="F75" s="3" t="s">
        <v>0</v>
      </c>
      <c r="G75" s="6">
        <f>G76</f>
        <v>1493.3296499999999</v>
      </c>
      <c r="H75" s="20">
        <f>H76</f>
        <v>1493.3296499999999</v>
      </c>
      <c r="I75" s="26">
        <f t="shared" si="6"/>
        <v>100</v>
      </c>
    </row>
    <row r="76" spans="1:9" ht="53.45" customHeight="1" x14ac:dyDescent="0.2">
      <c r="A76" s="3" t="s">
        <v>0</v>
      </c>
      <c r="B76" s="4" t="s">
        <v>86</v>
      </c>
      <c r="C76" s="5" t="s">
        <v>15</v>
      </c>
      <c r="D76" s="5" t="s">
        <v>66</v>
      </c>
      <c r="E76" s="5" t="s">
        <v>87</v>
      </c>
      <c r="F76" s="3" t="s">
        <v>0</v>
      </c>
      <c r="G76" s="6">
        <f>G77</f>
        <v>1493.3296499999999</v>
      </c>
      <c r="H76" s="20">
        <f>H77</f>
        <v>1493.3296499999999</v>
      </c>
      <c r="I76" s="26">
        <f t="shared" si="6"/>
        <v>100</v>
      </c>
    </row>
    <row r="77" spans="1:9" ht="27.4" customHeight="1" x14ac:dyDescent="0.2">
      <c r="A77" s="3" t="s">
        <v>0</v>
      </c>
      <c r="B77" s="4" t="s">
        <v>28</v>
      </c>
      <c r="C77" s="5" t="s">
        <v>15</v>
      </c>
      <c r="D77" s="5" t="s">
        <v>66</v>
      </c>
      <c r="E77" s="5" t="s">
        <v>87</v>
      </c>
      <c r="F77" s="5" t="s">
        <v>29</v>
      </c>
      <c r="G77" s="6">
        <v>1493.3296499999999</v>
      </c>
      <c r="H77" s="20">
        <v>1493.3296499999999</v>
      </c>
      <c r="I77" s="26">
        <f t="shared" si="6"/>
        <v>100</v>
      </c>
    </row>
    <row r="78" spans="1:9" ht="53.45" customHeight="1" x14ac:dyDescent="0.2">
      <c r="A78" s="3" t="s">
        <v>0</v>
      </c>
      <c r="B78" s="4" t="s">
        <v>88</v>
      </c>
      <c r="C78" s="5" t="s">
        <v>15</v>
      </c>
      <c r="D78" s="5" t="s">
        <v>66</v>
      </c>
      <c r="E78" s="5" t="s">
        <v>89</v>
      </c>
      <c r="F78" s="3" t="s">
        <v>0</v>
      </c>
      <c r="G78" s="6">
        <f>G79</f>
        <v>60</v>
      </c>
      <c r="H78" s="20">
        <f>H79</f>
        <v>58.5</v>
      </c>
      <c r="I78" s="26">
        <f t="shared" si="6"/>
        <v>97.5</v>
      </c>
    </row>
    <row r="79" spans="1:9" ht="53.45" customHeight="1" x14ac:dyDescent="0.2">
      <c r="A79" s="3" t="s">
        <v>0</v>
      </c>
      <c r="B79" s="4" t="s">
        <v>86</v>
      </c>
      <c r="C79" s="5" t="s">
        <v>15</v>
      </c>
      <c r="D79" s="5" t="s">
        <v>66</v>
      </c>
      <c r="E79" s="5" t="s">
        <v>90</v>
      </c>
      <c r="F79" s="3" t="s">
        <v>0</v>
      </c>
      <c r="G79" s="6">
        <f>G80</f>
        <v>60</v>
      </c>
      <c r="H79" s="20">
        <f>H80</f>
        <v>58.5</v>
      </c>
      <c r="I79" s="26">
        <f t="shared" si="6"/>
        <v>97.5</v>
      </c>
    </row>
    <row r="80" spans="1:9" ht="27.4" customHeight="1" x14ac:dyDescent="0.2">
      <c r="A80" s="3" t="s">
        <v>0</v>
      </c>
      <c r="B80" s="4" t="s">
        <v>28</v>
      </c>
      <c r="C80" s="5" t="s">
        <v>15</v>
      </c>
      <c r="D80" s="5" t="s">
        <v>66</v>
      </c>
      <c r="E80" s="5" t="s">
        <v>90</v>
      </c>
      <c r="F80" s="5" t="s">
        <v>29</v>
      </c>
      <c r="G80" s="6">
        <v>60</v>
      </c>
      <c r="H80" s="20">
        <v>58.5</v>
      </c>
      <c r="I80" s="26">
        <f t="shared" si="6"/>
        <v>97.5</v>
      </c>
    </row>
    <row r="81" spans="1:9" ht="93.4" customHeight="1" x14ac:dyDescent="0.2">
      <c r="A81" s="3" t="s">
        <v>0</v>
      </c>
      <c r="B81" s="4" t="s">
        <v>91</v>
      </c>
      <c r="C81" s="5" t="s">
        <v>15</v>
      </c>
      <c r="D81" s="5" t="s">
        <v>66</v>
      </c>
      <c r="E81" s="5" t="s">
        <v>92</v>
      </c>
      <c r="F81" s="3" t="s">
        <v>0</v>
      </c>
      <c r="G81" s="6">
        <f>G82</f>
        <v>2351.8000000000002</v>
      </c>
      <c r="H81" s="20">
        <f>H82</f>
        <v>2347.1234899999999</v>
      </c>
      <c r="I81" s="26">
        <f t="shared" si="6"/>
        <v>99.801151883663564</v>
      </c>
    </row>
    <row r="82" spans="1:9" ht="53.45" customHeight="1" x14ac:dyDescent="0.2">
      <c r="A82" s="3" t="s">
        <v>0</v>
      </c>
      <c r="B82" s="4" t="s">
        <v>86</v>
      </c>
      <c r="C82" s="5" t="s">
        <v>15</v>
      </c>
      <c r="D82" s="5" t="s">
        <v>66</v>
      </c>
      <c r="E82" s="5" t="s">
        <v>93</v>
      </c>
      <c r="F82" s="3" t="s">
        <v>0</v>
      </c>
      <c r="G82" s="6">
        <f>G83</f>
        <v>2351.8000000000002</v>
      </c>
      <c r="H82" s="20">
        <f>H83</f>
        <v>2347.1234899999999</v>
      </c>
      <c r="I82" s="26">
        <f t="shared" si="6"/>
        <v>99.801151883663564</v>
      </c>
    </row>
    <row r="83" spans="1:9" ht="27.4" customHeight="1" x14ac:dyDescent="0.2">
      <c r="A83" s="3" t="s">
        <v>0</v>
      </c>
      <c r="B83" s="4" t="s">
        <v>28</v>
      </c>
      <c r="C83" s="5" t="s">
        <v>15</v>
      </c>
      <c r="D83" s="5" t="s">
        <v>66</v>
      </c>
      <c r="E83" s="5" t="s">
        <v>93</v>
      </c>
      <c r="F83" s="5" t="s">
        <v>29</v>
      </c>
      <c r="G83" s="6">
        <v>2351.8000000000002</v>
      </c>
      <c r="H83" s="20">
        <v>2347.1234899999999</v>
      </c>
      <c r="I83" s="26">
        <f t="shared" si="6"/>
        <v>99.801151883663564</v>
      </c>
    </row>
    <row r="84" spans="1:9" ht="27.4" customHeight="1" x14ac:dyDescent="0.2">
      <c r="A84" s="3" t="s">
        <v>0</v>
      </c>
      <c r="B84" s="4" t="s">
        <v>49</v>
      </c>
      <c r="C84" s="5" t="s">
        <v>15</v>
      </c>
      <c r="D84" s="5" t="s">
        <v>66</v>
      </c>
      <c r="E84" s="5" t="s">
        <v>50</v>
      </c>
      <c r="F84" s="3" t="s">
        <v>0</v>
      </c>
      <c r="G84" s="6">
        <f>G85</f>
        <v>4363.0018099999998</v>
      </c>
      <c r="H84" s="20">
        <f>H85</f>
        <v>4346.5063300000002</v>
      </c>
      <c r="I84" s="26">
        <f t="shared" si="6"/>
        <v>99.621923604015194</v>
      </c>
    </row>
    <row r="85" spans="1:9" ht="40.5" customHeight="1" x14ac:dyDescent="0.2">
      <c r="A85" s="3" t="s">
        <v>0</v>
      </c>
      <c r="B85" s="4" t="s">
        <v>51</v>
      </c>
      <c r="C85" s="5" t="s">
        <v>15</v>
      </c>
      <c r="D85" s="5" t="s">
        <v>66</v>
      </c>
      <c r="E85" s="5" t="s">
        <v>52</v>
      </c>
      <c r="F85" s="3" t="s">
        <v>0</v>
      </c>
      <c r="G85" s="6">
        <f>G86</f>
        <v>4363.0018099999998</v>
      </c>
      <c r="H85" s="20">
        <f>H86</f>
        <v>4346.5063300000002</v>
      </c>
      <c r="I85" s="26">
        <f t="shared" si="6"/>
        <v>99.621923604015194</v>
      </c>
    </row>
    <row r="86" spans="1:9" ht="53.45" customHeight="1" x14ac:dyDescent="0.2">
      <c r="A86" s="3" t="s">
        <v>0</v>
      </c>
      <c r="B86" s="4" t="s">
        <v>94</v>
      </c>
      <c r="C86" s="5" t="s">
        <v>15</v>
      </c>
      <c r="D86" s="5" t="s">
        <v>66</v>
      </c>
      <c r="E86" s="5" t="s">
        <v>95</v>
      </c>
      <c r="F86" s="3" t="s">
        <v>0</v>
      </c>
      <c r="G86" s="6">
        <f>G87+G88+G89</f>
        <v>4363.0018099999998</v>
      </c>
      <c r="H86" s="20">
        <f>H87+H88+H89</f>
        <v>4346.5063300000002</v>
      </c>
      <c r="I86" s="26">
        <f t="shared" si="6"/>
        <v>99.621923604015194</v>
      </c>
    </row>
    <row r="87" spans="1:9" ht="80.45" customHeight="1" x14ac:dyDescent="0.2">
      <c r="A87" s="3" t="s">
        <v>0</v>
      </c>
      <c r="B87" s="4" t="s">
        <v>22</v>
      </c>
      <c r="C87" s="5" t="s">
        <v>15</v>
      </c>
      <c r="D87" s="5" t="s">
        <v>66</v>
      </c>
      <c r="E87" s="5" t="s">
        <v>95</v>
      </c>
      <c r="F87" s="5" t="s">
        <v>23</v>
      </c>
      <c r="G87" s="6">
        <v>3689.6265800000001</v>
      </c>
      <c r="H87" s="20">
        <v>3681.4897299999998</v>
      </c>
      <c r="I87" s="26">
        <f t="shared" si="6"/>
        <v>99.779466842414166</v>
      </c>
    </row>
    <row r="88" spans="1:9" ht="27.4" customHeight="1" x14ac:dyDescent="0.2">
      <c r="A88" s="3" t="s">
        <v>0</v>
      </c>
      <c r="B88" s="4" t="s">
        <v>28</v>
      </c>
      <c r="C88" s="5" t="s">
        <v>15</v>
      </c>
      <c r="D88" s="5" t="s">
        <v>66</v>
      </c>
      <c r="E88" s="5" t="s">
        <v>95</v>
      </c>
      <c r="F88" s="5" t="s">
        <v>29</v>
      </c>
      <c r="G88" s="6">
        <v>388.12522999999999</v>
      </c>
      <c r="H88" s="20">
        <v>379.76659999999998</v>
      </c>
      <c r="I88" s="26">
        <f t="shared" si="6"/>
        <v>97.846409005670665</v>
      </c>
    </row>
    <row r="89" spans="1:9" ht="12.95" customHeight="1" x14ac:dyDescent="0.2">
      <c r="A89" s="3" t="s">
        <v>0</v>
      </c>
      <c r="B89" s="4" t="s">
        <v>30</v>
      </c>
      <c r="C89" s="5" t="s">
        <v>15</v>
      </c>
      <c r="D89" s="5" t="s">
        <v>66</v>
      </c>
      <c r="E89" s="5" t="s">
        <v>95</v>
      </c>
      <c r="F89" s="5" t="s">
        <v>31</v>
      </c>
      <c r="G89" s="6">
        <v>285.25</v>
      </c>
      <c r="H89" s="20">
        <v>285.25</v>
      </c>
      <c r="I89" s="26">
        <f t="shared" si="6"/>
        <v>100</v>
      </c>
    </row>
    <row r="90" spans="1:9" ht="40.5" customHeight="1" x14ac:dyDescent="0.2">
      <c r="A90" s="3" t="s">
        <v>0</v>
      </c>
      <c r="B90" s="4" t="s">
        <v>96</v>
      </c>
      <c r="C90" s="5" t="s">
        <v>15</v>
      </c>
      <c r="D90" s="5" t="s">
        <v>66</v>
      </c>
      <c r="E90" s="5" t="s">
        <v>97</v>
      </c>
      <c r="F90" s="3" t="s">
        <v>0</v>
      </c>
      <c r="G90" s="6">
        <f>G91+G94+G97</f>
        <v>45923.130599999997</v>
      </c>
      <c r="H90" s="6">
        <f>H91+H94+H97</f>
        <v>45923.130599999997</v>
      </c>
      <c r="I90" s="26">
        <f t="shared" si="6"/>
        <v>100</v>
      </c>
    </row>
    <row r="91" spans="1:9" ht="80.45" customHeight="1" x14ac:dyDescent="0.2">
      <c r="A91" s="3" t="s">
        <v>0</v>
      </c>
      <c r="B91" s="4" t="s">
        <v>98</v>
      </c>
      <c r="C91" s="5" t="s">
        <v>15</v>
      </c>
      <c r="D91" s="5" t="s">
        <v>66</v>
      </c>
      <c r="E91" s="5" t="s">
        <v>99</v>
      </c>
      <c r="F91" s="3" t="s">
        <v>0</v>
      </c>
      <c r="G91" s="6">
        <f>G92</f>
        <v>41015.817539999996</v>
      </c>
      <c r="H91" s="6">
        <f>H92</f>
        <v>41015.817539999996</v>
      </c>
      <c r="I91" s="26">
        <f t="shared" si="6"/>
        <v>100</v>
      </c>
    </row>
    <row r="92" spans="1:9" ht="40.5" customHeight="1" x14ac:dyDescent="0.2">
      <c r="A92" s="3" t="s">
        <v>0</v>
      </c>
      <c r="B92" s="4" t="s">
        <v>100</v>
      </c>
      <c r="C92" s="5" t="s">
        <v>15</v>
      </c>
      <c r="D92" s="5" t="s">
        <v>66</v>
      </c>
      <c r="E92" s="5" t="s">
        <v>99</v>
      </c>
      <c r="F92" s="5" t="s">
        <v>101</v>
      </c>
      <c r="G92" s="6">
        <f>G93</f>
        <v>41015.817539999996</v>
      </c>
      <c r="H92" s="6">
        <f>H93</f>
        <v>41015.817539999996</v>
      </c>
      <c r="I92" s="26">
        <f t="shared" si="6"/>
        <v>100</v>
      </c>
    </row>
    <row r="93" spans="1:9" ht="12.95" customHeight="1" x14ac:dyDescent="0.2">
      <c r="A93" s="3" t="s">
        <v>0</v>
      </c>
      <c r="B93" s="7" t="s">
        <v>40</v>
      </c>
      <c r="C93" s="5" t="s">
        <v>0</v>
      </c>
      <c r="D93" s="5" t="s">
        <v>0</v>
      </c>
      <c r="E93" s="5" t="s">
        <v>0</v>
      </c>
      <c r="F93" s="5" t="s">
        <v>0</v>
      </c>
      <c r="G93" s="8">
        <v>41015.817539999996</v>
      </c>
      <c r="H93" s="8">
        <v>41015.817539999996</v>
      </c>
      <c r="I93" s="26">
        <f t="shared" si="6"/>
        <v>100</v>
      </c>
    </row>
    <row r="94" spans="1:9" ht="80.45" customHeight="1" x14ac:dyDescent="0.2">
      <c r="A94" s="3" t="s">
        <v>0</v>
      </c>
      <c r="B94" s="4" t="s">
        <v>102</v>
      </c>
      <c r="C94" s="5" t="s">
        <v>15</v>
      </c>
      <c r="D94" s="5" t="s">
        <v>66</v>
      </c>
      <c r="E94" s="5" t="s">
        <v>103</v>
      </c>
      <c r="F94" s="3" t="s">
        <v>0</v>
      </c>
      <c r="G94" s="6">
        <f>G95</f>
        <v>4557.3130600000004</v>
      </c>
      <c r="H94" s="6">
        <f>H95</f>
        <v>4557.3130600000004</v>
      </c>
      <c r="I94" s="26">
        <f t="shared" si="6"/>
        <v>100</v>
      </c>
    </row>
    <row r="95" spans="1:9" ht="40.5" customHeight="1" x14ac:dyDescent="0.2">
      <c r="A95" s="3" t="s">
        <v>0</v>
      </c>
      <c r="B95" s="4" t="s">
        <v>100</v>
      </c>
      <c r="C95" s="5" t="s">
        <v>15</v>
      </c>
      <c r="D95" s="5" t="s">
        <v>66</v>
      </c>
      <c r="E95" s="5" t="s">
        <v>103</v>
      </c>
      <c r="F95" s="5" t="s">
        <v>101</v>
      </c>
      <c r="G95" s="6">
        <f>G96</f>
        <v>4557.3130600000004</v>
      </c>
      <c r="H95" s="6">
        <f>H96</f>
        <v>4557.3130600000004</v>
      </c>
      <c r="I95" s="26">
        <f t="shared" si="6"/>
        <v>100</v>
      </c>
    </row>
    <row r="96" spans="1:9" ht="12.95" customHeight="1" x14ac:dyDescent="0.2">
      <c r="A96" s="3" t="s">
        <v>0</v>
      </c>
      <c r="B96" s="7" t="s">
        <v>77</v>
      </c>
      <c r="C96" s="5" t="s">
        <v>0</v>
      </c>
      <c r="D96" s="5" t="s">
        <v>0</v>
      </c>
      <c r="E96" s="5" t="s">
        <v>0</v>
      </c>
      <c r="F96" s="5" t="s">
        <v>0</v>
      </c>
      <c r="G96" s="8">
        <v>4557.3130600000004</v>
      </c>
      <c r="H96" s="8">
        <v>4557.3130600000004</v>
      </c>
      <c r="I96" s="26">
        <f t="shared" si="6"/>
        <v>100</v>
      </c>
    </row>
    <row r="97" spans="1:9" ht="67.349999999999994" customHeight="1" x14ac:dyDescent="0.2">
      <c r="A97" s="3" t="s">
        <v>0</v>
      </c>
      <c r="B97" s="4" t="s">
        <v>104</v>
      </c>
      <c r="C97" s="5" t="s">
        <v>15</v>
      </c>
      <c r="D97" s="5" t="s">
        <v>66</v>
      </c>
      <c r="E97" s="5" t="s">
        <v>105</v>
      </c>
      <c r="F97" s="3" t="s">
        <v>0</v>
      </c>
      <c r="G97" s="6">
        <f>G98</f>
        <v>350</v>
      </c>
      <c r="H97" s="6">
        <f>H98</f>
        <v>350</v>
      </c>
      <c r="I97" s="26">
        <f t="shared" si="6"/>
        <v>100</v>
      </c>
    </row>
    <row r="98" spans="1:9" ht="27.4" customHeight="1" x14ac:dyDescent="0.2">
      <c r="A98" s="3" t="s">
        <v>0</v>
      </c>
      <c r="B98" s="4" t="s">
        <v>28</v>
      </c>
      <c r="C98" s="5" t="s">
        <v>15</v>
      </c>
      <c r="D98" s="5" t="s">
        <v>66</v>
      </c>
      <c r="E98" s="5" t="s">
        <v>105</v>
      </c>
      <c r="F98" s="5" t="s">
        <v>29</v>
      </c>
      <c r="G98" s="6">
        <v>350</v>
      </c>
      <c r="H98" s="6">
        <v>350</v>
      </c>
      <c r="I98" s="26">
        <f t="shared" si="6"/>
        <v>100</v>
      </c>
    </row>
    <row r="99" spans="1:9" ht="53.45" customHeight="1" x14ac:dyDescent="0.2">
      <c r="A99" s="3" t="s">
        <v>0</v>
      </c>
      <c r="B99" s="4" t="s">
        <v>106</v>
      </c>
      <c r="C99" s="5" t="s">
        <v>15</v>
      </c>
      <c r="D99" s="5" t="s">
        <v>66</v>
      </c>
      <c r="E99" s="5" t="s">
        <v>107</v>
      </c>
      <c r="F99" s="3" t="s">
        <v>0</v>
      </c>
      <c r="G99" s="6">
        <f>G100+G103+G106+G109</f>
        <v>646.3655</v>
      </c>
      <c r="H99" s="20">
        <f>H100+H103+H106+H109</f>
        <v>600.85730000000001</v>
      </c>
      <c r="I99" s="26">
        <f t="shared" si="6"/>
        <v>92.959370510957044</v>
      </c>
    </row>
    <row r="100" spans="1:9" ht="93.4" customHeight="1" x14ac:dyDescent="0.2">
      <c r="A100" s="3" t="s">
        <v>0</v>
      </c>
      <c r="B100" s="4" t="s">
        <v>108</v>
      </c>
      <c r="C100" s="5" t="s">
        <v>15</v>
      </c>
      <c r="D100" s="5" t="s">
        <v>66</v>
      </c>
      <c r="E100" s="5" t="s">
        <v>109</v>
      </c>
      <c r="F100" s="3" t="s">
        <v>0</v>
      </c>
      <c r="G100" s="6">
        <f>G101</f>
        <v>450.46199999999999</v>
      </c>
      <c r="H100" s="20">
        <f>H101</f>
        <v>409.09091000000001</v>
      </c>
      <c r="I100" s="26">
        <f t="shared" si="6"/>
        <v>90.81585350151623</v>
      </c>
    </row>
    <row r="101" spans="1:9" ht="40.5" customHeight="1" x14ac:dyDescent="0.2">
      <c r="A101" s="3" t="s">
        <v>0</v>
      </c>
      <c r="B101" s="4" t="s">
        <v>73</v>
      </c>
      <c r="C101" s="5" t="s">
        <v>15</v>
      </c>
      <c r="D101" s="5" t="s">
        <v>66</v>
      </c>
      <c r="E101" s="5" t="s">
        <v>109</v>
      </c>
      <c r="F101" s="5" t="s">
        <v>74</v>
      </c>
      <c r="G101" s="6">
        <f>G102</f>
        <v>450.46199999999999</v>
      </c>
      <c r="H101" s="20">
        <f>H102</f>
        <v>409.09091000000001</v>
      </c>
      <c r="I101" s="26">
        <f t="shared" si="6"/>
        <v>90.81585350151623</v>
      </c>
    </row>
    <row r="102" spans="1:9" ht="12.95" customHeight="1" x14ac:dyDescent="0.2">
      <c r="A102" s="3" t="s">
        <v>0</v>
      </c>
      <c r="B102" s="7" t="s">
        <v>40</v>
      </c>
      <c r="C102" s="5" t="s">
        <v>0</v>
      </c>
      <c r="D102" s="5" t="s">
        <v>0</v>
      </c>
      <c r="E102" s="5" t="s">
        <v>0</v>
      </c>
      <c r="F102" s="5" t="s">
        <v>0</v>
      </c>
      <c r="G102" s="8">
        <v>450.46199999999999</v>
      </c>
      <c r="H102" s="20">
        <v>409.09091000000001</v>
      </c>
      <c r="I102" s="26">
        <f t="shared" si="6"/>
        <v>90.81585350151623</v>
      </c>
    </row>
    <row r="103" spans="1:9" ht="93.4" customHeight="1" x14ac:dyDescent="0.2">
      <c r="A103" s="3" t="s">
        <v>0</v>
      </c>
      <c r="B103" s="4" t="s">
        <v>110</v>
      </c>
      <c r="C103" s="5" t="s">
        <v>15</v>
      </c>
      <c r="D103" s="5" t="s">
        <v>66</v>
      </c>
      <c r="E103" s="5" t="s">
        <v>111</v>
      </c>
      <c r="F103" s="3" t="s">
        <v>0</v>
      </c>
      <c r="G103" s="6">
        <f>G104</f>
        <v>45.046199999999999</v>
      </c>
      <c r="H103" s="20">
        <f>H104</f>
        <v>40.909089999999999</v>
      </c>
      <c r="I103" s="26">
        <f t="shared" si="6"/>
        <v>90.815851281573146</v>
      </c>
    </row>
    <row r="104" spans="1:9" ht="40.5" customHeight="1" x14ac:dyDescent="0.2">
      <c r="A104" s="3" t="s">
        <v>0</v>
      </c>
      <c r="B104" s="4" t="s">
        <v>73</v>
      </c>
      <c r="C104" s="5" t="s">
        <v>15</v>
      </c>
      <c r="D104" s="5" t="s">
        <v>66</v>
      </c>
      <c r="E104" s="5" t="s">
        <v>111</v>
      </c>
      <c r="F104" s="5" t="s">
        <v>74</v>
      </c>
      <c r="G104" s="6">
        <f>G105</f>
        <v>45.046199999999999</v>
      </c>
      <c r="H104" s="20">
        <f>H105</f>
        <v>40.909089999999999</v>
      </c>
      <c r="I104" s="26">
        <f t="shared" si="6"/>
        <v>90.815851281573146</v>
      </c>
    </row>
    <row r="105" spans="1:9" ht="12.95" customHeight="1" x14ac:dyDescent="0.2">
      <c r="A105" s="3" t="s">
        <v>0</v>
      </c>
      <c r="B105" s="7" t="s">
        <v>77</v>
      </c>
      <c r="C105" s="5" t="s">
        <v>0</v>
      </c>
      <c r="D105" s="5" t="s">
        <v>0</v>
      </c>
      <c r="E105" s="5" t="s">
        <v>0</v>
      </c>
      <c r="F105" s="5" t="s">
        <v>0</v>
      </c>
      <c r="G105" s="8">
        <v>45.046199999999999</v>
      </c>
      <c r="H105" s="21">
        <v>40.909089999999999</v>
      </c>
      <c r="I105" s="26">
        <f t="shared" si="6"/>
        <v>90.815851281573146</v>
      </c>
    </row>
    <row r="106" spans="1:9" ht="107.25" customHeight="1" x14ac:dyDescent="0.2">
      <c r="A106" s="3" t="s">
        <v>0</v>
      </c>
      <c r="B106" s="4" t="s">
        <v>112</v>
      </c>
      <c r="C106" s="5" t="s">
        <v>15</v>
      </c>
      <c r="D106" s="5" t="s">
        <v>66</v>
      </c>
      <c r="E106" s="5" t="s">
        <v>113</v>
      </c>
      <c r="F106" s="3" t="s">
        <v>0</v>
      </c>
      <c r="G106" s="6">
        <f>G107</f>
        <v>137.143</v>
      </c>
      <c r="H106" s="20">
        <f>H107</f>
        <v>137.143</v>
      </c>
      <c r="I106" s="26">
        <f t="shared" si="6"/>
        <v>100</v>
      </c>
    </row>
    <row r="107" spans="1:9" ht="40.5" customHeight="1" x14ac:dyDescent="0.2">
      <c r="A107" s="3" t="s">
        <v>0</v>
      </c>
      <c r="B107" s="4" t="s">
        <v>73</v>
      </c>
      <c r="C107" s="5" t="s">
        <v>15</v>
      </c>
      <c r="D107" s="5" t="s">
        <v>66</v>
      </c>
      <c r="E107" s="5" t="s">
        <v>113</v>
      </c>
      <c r="F107" s="5" t="s">
        <v>74</v>
      </c>
      <c r="G107" s="6">
        <f>G108</f>
        <v>137.143</v>
      </c>
      <c r="H107" s="20">
        <f>H108</f>
        <v>137.143</v>
      </c>
      <c r="I107" s="26">
        <f t="shared" si="6"/>
        <v>100</v>
      </c>
    </row>
    <row r="108" spans="1:9" ht="12.95" customHeight="1" x14ac:dyDescent="0.2">
      <c r="A108" s="3" t="s">
        <v>0</v>
      </c>
      <c r="B108" s="7" t="s">
        <v>40</v>
      </c>
      <c r="C108" s="5" t="s">
        <v>0</v>
      </c>
      <c r="D108" s="5" t="s">
        <v>0</v>
      </c>
      <c r="E108" s="5" t="s">
        <v>0</v>
      </c>
      <c r="F108" s="5" t="s">
        <v>0</v>
      </c>
      <c r="G108" s="8">
        <v>137.143</v>
      </c>
      <c r="H108" s="21">
        <v>137.143</v>
      </c>
      <c r="I108" s="26">
        <f t="shared" si="6"/>
        <v>100</v>
      </c>
    </row>
    <row r="109" spans="1:9" ht="107.25" customHeight="1" x14ac:dyDescent="0.2">
      <c r="A109" s="3" t="s">
        <v>0</v>
      </c>
      <c r="B109" s="4" t="s">
        <v>114</v>
      </c>
      <c r="C109" s="5" t="s">
        <v>15</v>
      </c>
      <c r="D109" s="5" t="s">
        <v>66</v>
      </c>
      <c r="E109" s="5" t="s">
        <v>115</v>
      </c>
      <c r="F109" s="3" t="s">
        <v>0</v>
      </c>
      <c r="G109" s="6">
        <f>G111</f>
        <v>13.7143</v>
      </c>
      <c r="H109" s="20">
        <f>H110</f>
        <v>13.7143</v>
      </c>
      <c r="I109" s="26">
        <f t="shared" si="6"/>
        <v>100</v>
      </c>
    </row>
    <row r="110" spans="1:9" ht="40.5" customHeight="1" x14ac:dyDescent="0.2">
      <c r="A110" s="3" t="s">
        <v>0</v>
      </c>
      <c r="B110" s="4" t="s">
        <v>73</v>
      </c>
      <c r="C110" s="5" t="s">
        <v>15</v>
      </c>
      <c r="D110" s="5" t="s">
        <v>66</v>
      </c>
      <c r="E110" s="5" t="s">
        <v>115</v>
      </c>
      <c r="F110" s="5" t="s">
        <v>74</v>
      </c>
      <c r="G110" s="6">
        <v>13.7143</v>
      </c>
      <c r="H110" s="20">
        <f>H111</f>
        <v>13.7143</v>
      </c>
      <c r="I110" s="26">
        <f t="shared" si="6"/>
        <v>100</v>
      </c>
    </row>
    <row r="111" spans="1:9" ht="12.95" customHeight="1" x14ac:dyDescent="0.2">
      <c r="A111" s="3" t="s">
        <v>0</v>
      </c>
      <c r="B111" s="7" t="s">
        <v>77</v>
      </c>
      <c r="C111" s="5" t="s">
        <v>0</v>
      </c>
      <c r="D111" s="5" t="s">
        <v>0</v>
      </c>
      <c r="E111" s="5" t="s">
        <v>0</v>
      </c>
      <c r="F111" s="5" t="s">
        <v>0</v>
      </c>
      <c r="G111" s="8">
        <v>13.7143</v>
      </c>
      <c r="H111" s="21">
        <v>13.7143</v>
      </c>
      <c r="I111" s="26">
        <f t="shared" si="6"/>
        <v>100</v>
      </c>
    </row>
    <row r="112" spans="1:9" ht="13.7" customHeight="1" x14ac:dyDescent="0.2">
      <c r="A112" s="3" t="s">
        <v>0</v>
      </c>
      <c r="B112" s="4" t="s">
        <v>18</v>
      </c>
      <c r="C112" s="5" t="s">
        <v>15</v>
      </c>
      <c r="D112" s="5" t="s">
        <v>66</v>
      </c>
      <c r="E112" s="5" t="s">
        <v>19</v>
      </c>
      <c r="F112" s="3" t="s">
        <v>0</v>
      </c>
      <c r="G112" s="6">
        <f>G113+G115+G117+G121+G123+G127+G130+G133</f>
        <v>40508.273170000008</v>
      </c>
      <c r="H112" s="6">
        <f>H113+H115+H117+H121+H123+H127+H130+H133</f>
        <v>36642.379049999996</v>
      </c>
      <c r="I112" s="26">
        <f t="shared" si="6"/>
        <v>90.456531919353566</v>
      </c>
    </row>
    <row r="113" spans="1:9" ht="14.45" customHeight="1" x14ac:dyDescent="0.2">
      <c r="A113" s="3" t="s">
        <v>0</v>
      </c>
      <c r="B113" s="4" t="s">
        <v>116</v>
      </c>
      <c r="C113" s="5" t="s">
        <v>15</v>
      </c>
      <c r="D113" s="5" t="s">
        <v>66</v>
      </c>
      <c r="E113" s="5" t="s">
        <v>117</v>
      </c>
      <c r="F113" s="3" t="s">
        <v>0</v>
      </c>
      <c r="G113" s="6">
        <f>G114</f>
        <v>3310</v>
      </c>
      <c r="H113" s="6">
        <f>H114</f>
        <v>0</v>
      </c>
      <c r="I113" s="26">
        <f t="shared" si="6"/>
        <v>0</v>
      </c>
    </row>
    <row r="114" spans="1:9" ht="12.95" customHeight="1" x14ac:dyDescent="0.2">
      <c r="A114" s="3" t="s">
        <v>0</v>
      </c>
      <c r="B114" s="4" t="s">
        <v>30</v>
      </c>
      <c r="C114" s="5" t="s">
        <v>15</v>
      </c>
      <c r="D114" s="5" t="s">
        <v>66</v>
      </c>
      <c r="E114" s="5" t="s">
        <v>117</v>
      </c>
      <c r="F114" s="5" t="s">
        <v>31</v>
      </c>
      <c r="G114" s="6">
        <v>3310</v>
      </c>
      <c r="H114" s="6">
        <v>0</v>
      </c>
      <c r="I114" s="26">
        <f t="shared" si="6"/>
        <v>0</v>
      </c>
    </row>
    <row r="115" spans="1:9" ht="53.45" customHeight="1" x14ac:dyDescent="0.2">
      <c r="A115" s="3" t="s">
        <v>0</v>
      </c>
      <c r="B115" s="4" t="s">
        <v>86</v>
      </c>
      <c r="C115" s="5" t="s">
        <v>15</v>
      </c>
      <c r="D115" s="5" t="s">
        <v>66</v>
      </c>
      <c r="E115" s="5" t="s">
        <v>118</v>
      </c>
      <c r="F115" s="3" t="s">
        <v>0</v>
      </c>
      <c r="G115" s="6">
        <f>G116</f>
        <v>214.08029999999999</v>
      </c>
      <c r="H115" s="20">
        <f>H116</f>
        <v>174.1123</v>
      </c>
      <c r="I115" s="26">
        <f t="shared" si="6"/>
        <v>81.330369959309664</v>
      </c>
    </row>
    <row r="116" spans="1:9" ht="27.4" customHeight="1" x14ac:dyDescent="0.2">
      <c r="A116" s="3" t="s">
        <v>0</v>
      </c>
      <c r="B116" s="4" t="s">
        <v>28</v>
      </c>
      <c r="C116" s="5" t="s">
        <v>15</v>
      </c>
      <c r="D116" s="5" t="s">
        <v>66</v>
      </c>
      <c r="E116" s="5" t="s">
        <v>118</v>
      </c>
      <c r="F116" s="5" t="s">
        <v>29</v>
      </c>
      <c r="G116" s="6">
        <v>214.08029999999999</v>
      </c>
      <c r="H116" s="20">
        <v>174.1123</v>
      </c>
      <c r="I116" s="26">
        <f t="shared" si="6"/>
        <v>81.330369959309664</v>
      </c>
    </row>
    <row r="117" spans="1:9" ht="53.45" customHeight="1" x14ac:dyDescent="0.2">
      <c r="A117" s="3" t="s">
        <v>0</v>
      </c>
      <c r="B117" s="4" t="s">
        <v>94</v>
      </c>
      <c r="C117" s="5" t="s">
        <v>15</v>
      </c>
      <c r="D117" s="5" t="s">
        <v>66</v>
      </c>
      <c r="E117" s="5" t="s">
        <v>119</v>
      </c>
      <c r="F117" s="3" t="s">
        <v>0</v>
      </c>
      <c r="G117" s="6">
        <f>G118+G119+G120</f>
        <v>13276.43966</v>
      </c>
      <c r="H117" s="20">
        <f>H118+H119+H120</f>
        <v>13072.376539999999</v>
      </c>
      <c r="I117" s="26">
        <f t="shared" si="6"/>
        <v>98.462968045455639</v>
      </c>
    </row>
    <row r="118" spans="1:9" ht="80.45" customHeight="1" x14ac:dyDescent="0.2">
      <c r="A118" s="3" t="s">
        <v>0</v>
      </c>
      <c r="B118" s="4" t="s">
        <v>22</v>
      </c>
      <c r="C118" s="5" t="s">
        <v>15</v>
      </c>
      <c r="D118" s="5" t="s">
        <v>66</v>
      </c>
      <c r="E118" s="5" t="s">
        <v>119</v>
      </c>
      <c r="F118" s="5" t="s">
        <v>23</v>
      </c>
      <c r="G118" s="6">
        <v>7394.2893400000003</v>
      </c>
      <c r="H118" s="20">
        <v>7354.2136</v>
      </c>
      <c r="I118" s="26">
        <f t="shared" si="6"/>
        <v>99.458017692339851</v>
      </c>
    </row>
    <row r="119" spans="1:9" ht="27.4" customHeight="1" x14ac:dyDescent="0.2">
      <c r="A119" s="3" t="s">
        <v>0</v>
      </c>
      <c r="B119" s="4" t="s">
        <v>28</v>
      </c>
      <c r="C119" s="5" t="s">
        <v>15</v>
      </c>
      <c r="D119" s="5" t="s">
        <v>66</v>
      </c>
      <c r="E119" s="5" t="s">
        <v>119</v>
      </c>
      <c r="F119" s="5" t="s">
        <v>29</v>
      </c>
      <c r="G119" s="6">
        <v>5817.5103200000003</v>
      </c>
      <c r="H119" s="20">
        <v>5663.5229399999998</v>
      </c>
      <c r="I119" s="26">
        <f t="shared" si="6"/>
        <v>97.353036410255982</v>
      </c>
    </row>
    <row r="120" spans="1:9" ht="12.95" customHeight="1" x14ac:dyDescent="0.2">
      <c r="A120" s="3" t="s">
        <v>0</v>
      </c>
      <c r="B120" s="4" t="s">
        <v>30</v>
      </c>
      <c r="C120" s="5" t="s">
        <v>15</v>
      </c>
      <c r="D120" s="5" t="s">
        <v>66</v>
      </c>
      <c r="E120" s="5" t="s">
        <v>119</v>
      </c>
      <c r="F120" s="5" t="s">
        <v>31</v>
      </c>
      <c r="G120" s="6">
        <v>64.64</v>
      </c>
      <c r="H120" s="20">
        <v>54.64</v>
      </c>
      <c r="I120" s="26">
        <f t="shared" si="6"/>
        <v>84.529702970297024</v>
      </c>
    </row>
    <row r="121" spans="1:9" ht="53.45" customHeight="1" x14ac:dyDescent="0.2">
      <c r="A121" s="3" t="s">
        <v>0</v>
      </c>
      <c r="B121" s="4" t="s">
        <v>120</v>
      </c>
      <c r="C121" s="5" t="s">
        <v>15</v>
      </c>
      <c r="D121" s="5" t="s">
        <v>66</v>
      </c>
      <c r="E121" s="5" t="s">
        <v>121</v>
      </c>
      <c r="F121" s="3" t="s">
        <v>0</v>
      </c>
      <c r="G121" s="6">
        <f>G122</f>
        <v>1005.1804</v>
      </c>
      <c r="H121" s="20">
        <f>H122</f>
        <v>1005.1804</v>
      </c>
      <c r="I121" s="26">
        <f t="shared" si="6"/>
        <v>100</v>
      </c>
    </row>
    <row r="122" spans="1:9" ht="27.4" customHeight="1" x14ac:dyDescent="0.2">
      <c r="A122" s="3" t="s">
        <v>0</v>
      </c>
      <c r="B122" s="4" t="s">
        <v>28</v>
      </c>
      <c r="C122" s="5" t="s">
        <v>15</v>
      </c>
      <c r="D122" s="5" t="s">
        <v>66</v>
      </c>
      <c r="E122" s="5" t="s">
        <v>121</v>
      </c>
      <c r="F122" s="5" t="s">
        <v>29</v>
      </c>
      <c r="G122" s="6">
        <v>1005.1804</v>
      </c>
      <c r="H122" s="20">
        <v>1005.1804</v>
      </c>
      <c r="I122" s="26">
        <f t="shared" si="6"/>
        <v>100</v>
      </c>
    </row>
    <row r="123" spans="1:9" ht="53.45" customHeight="1" x14ac:dyDescent="0.2">
      <c r="A123" s="3" t="s">
        <v>0</v>
      </c>
      <c r="B123" s="4" t="s">
        <v>122</v>
      </c>
      <c r="C123" s="5" t="s">
        <v>15</v>
      </c>
      <c r="D123" s="5" t="s">
        <v>66</v>
      </c>
      <c r="E123" s="5" t="s">
        <v>123</v>
      </c>
      <c r="F123" s="3" t="s">
        <v>0</v>
      </c>
      <c r="G123" s="6">
        <f>G124+G125+G126</f>
        <v>17521.47781</v>
      </c>
      <c r="H123" s="20">
        <f>H124+H125+H126</f>
        <v>17222.609809999998</v>
      </c>
      <c r="I123" s="26">
        <f t="shared" si="6"/>
        <v>98.294276297690885</v>
      </c>
    </row>
    <row r="124" spans="1:9" ht="80.45" customHeight="1" x14ac:dyDescent="0.2">
      <c r="A124" s="3" t="s">
        <v>0</v>
      </c>
      <c r="B124" s="4" t="s">
        <v>22</v>
      </c>
      <c r="C124" s="5" t="s">
        <v>15</v>
      </c>
      <c r="D124" s="5" t="s">
        <v>66</v>
      </c>
      <c r="E124" s="5" t="s">
        <v>123</v>
      </c>
      <c r="F124" s="5" t="s">
        <v>23</v>
      </c>
      <c r="G124" s="6">
        <v>14852.91581</v>
      </c>
      <c r="H124" s="20">
        <v>14655.296909999999</v>
      </c>
      <c r="I124" s="26">
        <f t="shared" si="6"/>
        <v>98.669494242558414</v>
      </c>
    </row>
    <row r="125" spans="1:9" ht="27.4" customHeight="1" x14ac:dyDescent="0.2">
      <c r="A125" s="3" t="s">
        <v>0</v>
      </c>
      <c r="B125" s="4" t="s">
        <v>28</v>
      </c>
      <c r="C125" s="5" t="s">
        <v>15</v>
      </c>
      <c r="D125" s="5" t="s">
        <v>66</v>
      </c>
      <c r="E125" s="5" t="s">
        <v>123</v>
      </c>
      <c r="F125" s="5" t="s">
        <v>29</v>
      </c>
      <c r="G125" s="6">
        <v>2663.5619999999999</v>
      </c>
      <c r="H125" s="20">
        <v>2567.3128999999999</v>
      </c>
      <c r="I125" s="26">
        <f t="shared" si="6"/>
        <v>96.386451676364203</v>
      </c>
    </row>
    <row r="126" spans="1:9" ht="12.95" customHeight="1" x14ac:dyDescent="0.2">
      <c r="A126" s="3" t="s">
        <v>0</v>
      </c>
      <c r="B126" s="4" t="s">
        <v>30</v>
      </c>
      <c r="C126" s="5" t="s">
        <v>15</v>
      </c>
      <c r="D126" s="5" t="s">
        <v>66</v>
      </c>
      <c r="E126" s="5" t="s">
        <v>123</v>
      </c>
      <c r="F126" s="5" t="s">
        <v>31</v>
      </c>
      <c r="G126" s="6">
        <v>5</v>
      </c>
      <c r="H126" s="20">
        <v>0</v>
      </c>
      <c r="I126" s="26">
        <f t="shared" si="6"/>
        <v>0</v>
      </c>
    </row>
    <row r="127" spans="1:9" ht="80.45" customHeight="1" x14ac:dyDescent="0.2">
      <c r="A127" s="3" t="s">
        <v>0</v>
      </c>
      <c r="B127" s="4" t="s">
        <v>124</v>
      </c>
      <c r="C127" s="5" t="s">
        <v>15</v>
      </c>
      <c r="D127" s="5" t="s">
        <v>66</v>
      </c>
      <c r="E127" s="5" t="s">
        <v>125</v>
      </c>
      <c r="F127" s="3" t="s">
        <v>0</v>
      </c>
      <c r="G127" s="6">
        <f>G128</f>
        <v>38.799999999999997</v>
      </c>
      <c r="H127" s="20">
        <f>H128</f>
        <v>38.799999999999997</v>
      </c>
      <c r="I127" s="26">
        <f t="shared" si="6"/>
        <v>100</v>
      </c>
    </row>
    <row r="128" spans="1:9" ht="27.4" customHeight="1" x14ac:dyDescent="0.2">
      <c r="A128" s="3" t="s">
        <v>0</v>
      </c>
      <c r="B128" s="4" t="s">
        <v>28</v>
      </c>
      <c r="C128" s="5" t="s">
        <v>15</v>
      </c>
      <c r="D128" s="5" t="s">
        <v>66</v>
      </c>
      <c r="E128" s="5" t="s">
        <v>125</v>
      </c>
      <c r="F128" s="5" t="s">
        <v>29</v>
      </c>
      <c r="G128" s="6">
        <f>G129</f>
        <v>38.799999999999997</v>
      </c>
      <c r="H128" s="20">
        <f>H129</f>
        <v>38.799999999999997</v>
      </c>
      <c r="I128" s="26">
        <f t="shared" si="6"/>
        <v>100</v>
      </c>
    </row>
    <row r="129" spans="1:9" ht="12.95" customHeight="1" x14ac:dyDescent="0.2">
      <c r="A129" s="3" t="s">
        <v>0</v>
      </c>
      <c r="B129" s="7" t="s">
        <v>40</v>
      </c>
      <c r="C129" s="5" t="s">
        <v>0</v>
      </c>
      <c r="D129" s="5" t="s">
        <v>0</v>
      </c>
      <c r="E129" s="5" t="s">
        <v>0</v>
      </c>
      <c r="F129" s="5" t="s">
        <v>0</v>
      </c>
      <c r="G129" s="8">
        <v>38.799999999999997</v>
      </c>
      <c r="H129" s="21">
        <v>38.799999999999997</v>
      </c>
      <c r="I129" s="26">
        <f t="shared" si="6"/>
        <v>100</v>
      </c>
    </row>
    <row r="130" spans="1:9" ht="53.45" customHeight="1" x14ac:dyDescent="0.2">
      <c r="A130" s="3" t="s">
        <v>0</v>
      </c>
      <c r="B130" s="4" t="s">
        <v>126</v>
      </c>
      <c r="C130" s="5" t="s">
        <v>15</v>
      </c>
      <c r="D130" s="5" t="s">
        <v>66</v>
      </c>
      <c r="E130" s="5" t="s">
        <v>127</v>
      </c>
      <c r="F130" s="3" t="s">
        <v>0</v>
      </c>
      <c r="G130" s="6">
        <f>G131</f>
        <v>5129.3</v>
      </c>
      <c r="H130" s="6">
        <f>H131</f>
        <v>5129.3</v>
      </c>
      <c r="I130" s="26">
        <f t="shared" si="6"/>
        <v>100</v>
      </c>
    </row>
    <row r="131" spans="1:9" ht="27.4" customHeight="1" x14ac:dyDescent="0.2">
      <c r="A131" s="3" t="s">
        <v>0</v>
      </c>
      <c r="B131" s="4" t="s">
        <v>28</v>
      </c>
      <c r="C131" s="5" t="s">
        <v>15</v>
      </c>
      <c r="D131" s="5" t="s">
        <v>66</v>
      </c>
      <c r="E131" s="5" t="s">
        <v>127</v>
      </c>
      <c r="F131" s="5" t="s">
        <v>29</v>
      </c>
      <c r="G131" s="6">
        <f>G132</f>
        <v>5129.3</v>
      </c>
      <c r="H131" s="6">
        <f>H132</f>
        <v>5129.3</v>
      </c>
      <c r="I131" s="26">
        <f t="shared" si="6"/>
        <v>100</v>
      </c>
    </row>
    <row r="132" spans="1:9" ht="12.95" customHeight="1" x14ac:dyDescent="0.2">
      <c r="A132" s="3" t="s">
        <v>0</v>
      </c>
      <c r="B132" s="7" t="s">
        <v>40</v>
      </c>
      <c r="C132" s="5" t="s">
        <v>0</v>
      </c>
      <c r="D132" s="5" t="s">
        <v>0</v>
      </c>
      <c r="E132" s="5" t="s">
        <v>0</v>
      </c>
      <c r="F132" s="5" t="s">
        <v>0</v>
      </c>
      <c r="G132" s="8">
        <v>5129.3</v>
      </c>
      <c r="H132" s="8">
        <v>5129.3</v>
      </c>
      <c r="I132" s="26">
        <f t="shared" si="6"/>
        <v>100</v>
      </c>
    </row>
    <row r="133" spans="1:9" ht="53.45" customHeight="1" x14ac:dyDescent="0.2">
      <c r="A133" s="3" t="s">
        <v>0</v>
      </c>
      <c r="B133" s="4" t="s">
        <v>128</v>
      </c>
      <c r="C133" s="5" t="s">
        <v>15</v>
      </c>
      <c r="D133" s="5" t="s">
        <v>66</v>
      </c>
      <c r="E133" s="5" t="s">
        <v>129</v>
      </c>
      <c r="F133" s="3" t="s">
        <v>0</v>
      </c>
      <c r="G133" s="6">
        <f>G134</f>
        <v>12.994999999999999</v>
      </c>
      <c r="H133" s="20">
        <f>H134</f>
        <v>0</v>
      </c>
      <c r="I133" s="26">
        <f t="shared" si="6"/>
        <v>0</v>
      </c>
    </row>
    <row r="134" spans="1:9" ht="27.4" customHeight="1" x14ac:dyDescent="0.2">
      <c r="A134" s="3" t="s">
        <v>0</v>
      </c>
      <c r="B134" s="4" t="s">
        <v>28</v>
      </c>
      <c r="C134" s="5" t="s">
        <v>15</v>
      </c>
      <c r="D134" s="5" t="s">
        <v>66</v>
      </c>
      <c r="E134" s="5" t="s">
        <v>129</v>
      </c>
      <c r="F134" s="5" t="s">
        <v>29</v>
      </c>
      <c r="G134" s="6">
        <f>G135</f>
        <v>12.994999999999999</v>
      </c>
      <c r="H134" s="20">
        <f>H135</f>
        <v>0</v>
      </c>
      <c r="I134" s="26">
        <f t="shared" si="6"/>
        <v>0</v>
      </c>
    </row>
    <row r="135" spans="1:9" ht="24" customHeight="1" x14ac:dyDescent="0.2">
      <c r="A135" s="3" t="s">
        <v>0</v>
      </c>
      <c r="B135" s="7" t="s">
        <v>130</v>
      </c>
      <c r="C135" s="5" t="s">
        <v>0</v>
      </c>
      <c r="D135" s="5" t="s">
        <v>0</v>
      </c>
      <c r="E135" s="9" t="s">
        <v>131</v>
      </c>
      <c r="F135" s="5" t="s">
        <v>0</v>
      </c>
      <c r="G135" s="8">
        <v>12.994999999999999</v>
      </c>
      <c r="H135" s="21">
        <v>0</v>
      </c>
      <c r="I135" s="26">
        <f t="shared" si="6"/>
        <v>0</v>
      </c>
    </row>
    <row r="136" spans="1:9" ht="14.45" customHeight="1" x14ac:dyDescent="0.2">
      <c r="A136" s="1" t="s">
        <v>8</v>
      </c>
      <c r="B136" s="2" t="s">
        <v>132</v>
      </c>
      <c r="C136" s="1" t="s">
        <v>17</v>
      </c>
      <c r="D136" s="1" t="s">
        <v>0</v>
      </c>
      <c r="E136" s="3" t="s">
        <v>0</v>
      </c>
      <c r="F136" s="3" t="s">
        <v>0</v>
      </c>
      <c r="G136" s="18">
        <f t="shared" ref="G136:H138" si="7">G137</f>
        <v>564.07699000000002</v>
      </c>
      <c r="H136" s="18">
        <f t="shared" si="7"/>
        <v>403.83677</v>
      </c>
      <c r="I136" s="26">
        <f t="shared" ref="I136:I199" si="8">H136/G136*100</f>
        <v>71.592491301586321</v>
      </c>
    </row>
    <row r="137" spans="1:9" ht="27.4" customHeight="1" x14ac:dyDescent="0.2">
      <c r="A137" s="1" t="s">
        <v>0</v>
      </c>
      <c r="B137" s="2" t="s">
        <v>133</v>
      </c>
      <c r="C137" s="1" t="s">
        <v>17</v>
      </c>
      <c r="D137" s="1" t="s">
        <v>25</v>
      </c>
      <c r="E137" s="3" t="s">
        <v>0</v>
      </c>
      <c r="F137" s="3" t="s">
        <v>0</v>
      </c>
      <c r="G137" s="18">
        <f t="shared" si="7"/>
        <v>564.07699000000002</v>
      </c>
      <c r="H137" s="18">
        <f t="shared" si="7"/>
        <v>403.83677</v>
      </c>
      <c r="I137" s="26">
        <f t="shared" si="8"/>
        <v>71.592491301586321</v>
      </c>
    </row>
    <row r="138" spans="1:9" ht="13.7" customHeight="1" x14ac:dyDescent="0.2">
      <c r="A138" s="3" t="s">
        <v>0</v>
      </c>
      <c r="B138" s="4" t="s">
        <v>18</v>
      </c>
      <c r="C138" s="5" t="s">
        <v>17</v>
      </c>
      <c r="D138" s="5" t="s">
        <v>25</v>
      </c>
      <c r="E138" s="5" t="s">
        <v>19</v>
      </c>
      <c r="F138" s="3" t="s">
        <v>0</v>
      </c>
      <c r="G138" s="6">
        <f t="shared" si="7"/>
        <v>564.07699000000002</v>
      </c>
      <c r="H138" s="6">
        <f t="shared" si="7"/>
        <v>403.83677</v>
      </c>
      <c r="I138" s="26">
        <f t="shared" si="8"/>
        <v>71.592491301586321</v>
      </c>
    </row>
    <row r="139" spans="1:9" ht="40.5" customHeight="1" x14ac:dyDescent="0.2">
      <c r="A139" s="3" t="s">
        <v>0</v>
      </c>
      <c r="B139" s="4" t="s">
        <v>134</v>
      </c>
      <c r="C139" s="5" t="s">
        <v>17</v>
      </c>
      <c r="D139" s="5" t="s">
        <v>25</v>
      </c>
      <c r="E139" s="5" t="s">
        <v>135</v>
      </c>
      <c r="F139" s="3" t="s">
        <v>0</v>
      </c>
      <c r="G139" s="6">
        <f>G140+G142</f>
        <v>564.07699000000002</v>
      </c>
      <c r="H139" s="6">
        <f>H140+H142</f>
        <v>403.83677</v>
      </c>
      <c r="I139" s="26">
        <f t="shared" si="8"/>
        <v>71.592491301586321</v>
      </c>
    </row>
    <row r="140" spans="1:9" ht="80.45" customHeight="1" x14ac:dyDescent="0.2">
      <c r="A140" s="3" t="s">
        <v>0</v>
      </c>
      <c r="B140" s="4" t="s">
        <v>22</v>
      </c>
      <c r="C140" s="5" t="s">
        <v>17</v>
      </c>
      <c r="D140" s="5" t="s">
        <v>25</v>
      </c>
      <c r="E140" s="5" t="s">
        <v>135</v>
      </c>
      <c r="F140" s="5" t="s">
        <v>23</v>
      </c>
      <c r="G140" s="6">
        <f>G141</f>
        <v>530.70000000000005</v>
      </c>
      <c r="H140" s="6">
        <f>H141</f>
        <v>371.97476999999998</v>
      </c>
      <c r="I140" s="26">
        <f t="shared" si="8"/>
        <v>70.091345392877329</v>
      </c>
    </row>
    <row r="141" spans="1:9" ht="23.25" customHeight="1" x14ac:dyDescent="0.2">
      <c r="A141" s="3" t="s">
        <v>0</v>
      </c>
      <c r="B141" s="7" t="s">
        <v>130</v>
      </c>
      <c r="C141" s="5" t="s">
        <v>0</v>
      </c>
      <c r="D141" s="5" t="s">
        <v>0</v>
      </c>
      <c r="E141" s="9" t="s">
        <v>136</v>
      </c>
      <c r="F141" s="5" t="s">
        <v>0</v>
      </c>
      <c r="G141" s="8">
        <v>530.70000000000005</v>
      </c>
      <c r="H141" s="8">
        <f>[1]Table1!$H$106</f>
        <v>371.97476999999998</v>
      </c>
      <c r="I141" s="26">
        <f t="shared" si="8"/>
        <v>70.091345392877329</v>
      </c>
    </row>
    <row r="142" spans="1:9" ht="27.4" customHeight="1" x14ac:dyDescent="0.2">
      <c r="A142" s="3" t="s">
        <v>0</v>
      </c>
      <c r="B142" s="4" t="s">
        <v>28</v>
      </c>
      <c r="C142" s="5" t="s">
        <v>17</v>
      </c>
      <c r="D142" s="5" t="s">
        <v>25</v>
      </c>
      <c r="E142" s="5" t="s">
        <v>135</v>
      </c>
      <c r="F142" s="5" t="s">
        <v>29</v>
      </c>
      <c r="G142" s="6">
        <f>G143</f>
        <v>33.376989999999999</v>
      </c>
      <c r="H142" s="6">
        <f>H143</f>
        <v>31.861999999999998</v>
      </c>
      <c r="I142" s="26">
        <f t="shared" si="8"/>
        <v>95.460974761355061</v>
      </c>
    </row>
    <row r="143" spans="1:9" ht="21" customHeight="1" x14ac:dyDescent="0.2">
      <c r="A143" s="3" t="s">
        <v>0</v>
      </c>
      <c r="B143" s="7" t="s">
        <v>130</v>
      </c>
      <c r="C143" s="5" t="s">
        <v>0</v>
      </c>
      <c r="D143" s="5" t="s">
        <v>0</v>
      </c>
      <c r="E143" s="9" t="s">
        <v>136</v>
      </c>
      <c r="F143" s="5" t="s">
        <v>0</v>
      </c>
      <c r="G143" s="8">
        <v>33.376989999999999</v>
      </c>
      <c r="H143" s="8">
        <f>[1]Table1!$H$108</f>
        <v>31.861999999999998</v>
      </c>
      <c r="I143" s="26">
        <f t="shared" si="8"/>
        <v>95.460974761355061</v>
      </c>
    </row>
    <row r="144" spans="1:9" ht="40.5" customHeight="1" x14ac:dyDescent="0.2">
      <c r="A144" s="1" t="s">
        <v>9</v>
      </c>
      <c r="B144" s="2" t="s">
        <v>137</v>
      </c>
      <c r="C144" s="1" t="s">
        <v>25</v>
      </c>
      <c r="D144" s="1" t="s">
        <v>0</v>
      </c>
      <c r="E144" s="3" t="s">
        <v>0</v>
      </c>
      <c r="F144" s="3" t="s">
        <v>0</v>
      </c>
      <c r="G144" s="18">
        <f>G145+G155+G170</f>
        <v>5677.7438899999997</v>
      </c>
      <c r="H144" s="18">
        <f>H145+H155+H170</f>
        <v>5495.7144500000004</v>
      </c>
      <c r="I144" s="26">
        <f t="shared" si="8"/>
        <v>96.793982900133955</v>
      </c>
    </row>
    <row r="145" spans="1:9" ht="14.45" customHeight="1" x14ac:dyDescent="0.2">
      <c r="A145" s="1" t="s">
        <v>0</v>
      </c>
      <c r="B145" s="2" t="s">
        <v>138</v>
      </c>
      <c r="C145" s="1" t="s">
        <v>25</v>
      </c>
      <c r="D145" s="1" t="s">
        <v>33</v>
      </c>
      <c r="E145" s="3" t="s">
        <v>0</v>
      </c>
      <c r="F145" s="3" t="s">
        <v>0</v>
      </c>
      <c r="G145" s="18">
        <f>G146</f>
        <v>428.20000000000005</v>
      </c>
      <c r="H145" s="18">
        <f>H146</f>
        <v>428.1653</v>
      </c>
      <c r="I145" s="26">
        <f t="shared" si="8"/>
        <v>99.991896310135445</v>
      </c>
    </row>
    <row r="146" spans="1:9" ht="13.7" customHeight="1" x14ac:dyDescent="0.2">
      <c r="A146" s="3" t="s">
        <v>0</v>
      </c>
      <c r="B146" s="4" t="s">
        <v>18</v>
      </c>
      <c r="C146" s="5" t="s">
        <v>25</v>
      </c>
      <c r="D146" s="5" t="s">
        <v>33</v>
      </c>
      <c r="E146" s="5" t="s">
        <v>19</v>
      </c>
      <c r="F146" s="3" t="s">
        <v>0</v>
      </c>
      <c r="G146" s="6">
        <f>G147+G150</f>
        <v>428.20000000000005</v>
      </c>
      <c r="H146" s="6">
        <f>H147+H150</f>
        <v>428.1653</v>
      </c>
      <c r="I146" s="26">
        <f t="shared" si="8"/>
        <v>99.991896310135445</v>
      </c>
    </row>
    <row r="147" spans="1:9" ht="40.5" customHeight="1" x14ac:dyDescent="0.2">
      <c r="A147" s="3" t="s">
        <v>0</v>
      </c>
      <c r="B147" s="4" t="s">
        <v>139</v>
      </c>
      <c r="C147" s="5" t="s">
        <v>25</v>
      </c>
      <c r="D147" s="5" t="s">
        <v>33</v>
      </c>
      <c r="E147" s="5" t="s">
        <v>140</v>
      </c>
      <c r="F147" s="3" t="s">
        <v>0</v>
      </c>
      <c r="G147" s="6">
        <f>G148</f>
        <v>30.6</v>
      </c>
      <c r="H147" s="6">
        <f>H148</f>
        <v>30.565300000000001</v>
      </c>
      <c r="I147" s="26">
        <f t="shared" si="8"/>
        <v>99.886601307189537</v>
      </c>
    </row>
    <row r="148" spans="1:9" ht="80.45" customHeight="1" x14ac:dyDescent="0.2">
      <c r="A148" s="3" t="s">
        <v>0</v>
      </c>
      <c r="B148" s="4" t="s">
        <v>22</v>
      </c>
      <c r="C148" s="5" t="s">
        <v>25</v>
      </c>
      <c r="D148" s="5" t="s">
        <v>33</v>
      </c>
      <c r="E148" s="5" t="s">
        <v>140</v>
      </c>
      <c r="F148" s="5" t="s">
        <v>23</v>
      </c>
      <c r="G148" s="6">
        <f>G149</f>
        <v>30.6</v>
      </c>
      <c r="H148" s="6">
        <f>H149</f>
        <v>30.565300000000001</v>
      </c>
      <c r="I148" s="26">
        <f t="shared" si="8"/>
        <v>99.886601307189537</v>
      </c>
    </row>
    <row r="149" spans="1:9" ht="12.95" customHeight="1" x14ac:dyDescent="0.2">
      <c r="A149" s="3" t="s">
        <v>0</v>
      </c>
      <c r="B149" s="7" t="s">
        <v>40</v>
      </c>
      <c r="C149" s="5" t="s">
        <v>0</v>
      </c>
      <c r="D149" s="5" t="s">
        <v>0</v>
      </c>
      <c r="E149" s="5" t="s">
        <v>0</v>
      </c>
      <c r="F149" s="5" t="s">
        <v>0</v>
      </c>
      <c r="G149" s="8">
        <v>30.6</v>
      </c>
      <c r="H149" s="8">
        <f>[1]Table1!$H$113</f>
        <v>30.565300000000001</v>
      </c>
      <c r="I149" s="26">
        <f t="shared" si="8"/>
        <v>99.886601307189537</v>
      </c>
    </row>
    <row r="150" spans="1:9" ht="40.5" customHeight="1" x14ac:dyDescent="0.2">
      <c r="A150" s="3" t="s">
        <v>0</v>
      </c>
      <c r="B150" s="4" t="s">
        <v>141</v>
      </c>
      <c r="C150" s="5" t="s">
        <v>25</v>
      </c>
      <c r="D150" s="5" t="s">
        <v>33</v>
      </c>
      <c r="E150" s="5" t="s">
        <v>142</v>
      </c>
      <c r="F150" s="3" t="s">
        <v>0</v>
      </c>
      <c r="G150" s="6">
        <f>G151+G153</f>
        <v>397.6</v>
      </c>
      <c r="H150" s="6">
        <f>H151+H153</f>
        <v>397.6</v>
      </c>
      <c r="I150" s="26">
        <f t="shared" si="8"/>
        <v>100</v>
      </c>
    </row>
    <row r="151" spans="1:9" ht="80.45" customHeight="1" x14ac:dyDescent="0.2">
      <c r="A151" s="3" t="s">
        <v>0</v>
      </c>
      <c r="B151" s="4" t="s">
        <v>22</v>
      </c>
      <c r="C151" s="5" t="s">
        <v>25</v>
      </c>
      <c r="D151" s="5" t="s">
        <v>33</v>
      </c>
      <c r="E151" s="5" t="s">
        <v>142</v>
      </c>
      <c r="F151" s="5" t="s">
        <v>23</v>
      </c>
      <c r="G151" s="6">
        <f>G152</f>
        <v>389.44200000000001</v>
      </c>
      <c r="H151" s="6">
        <f>H152</f>
        <v>389.44200000000001</v>
      </c>
      <c r="I151" s="26">
        <f t="shared" si="8"/>
        <v>100</v>
      </c>
    </row>
    <row r="152" spans="1:9" ht="27.75" customHeight="1" x14ac:dyDescent="0.2">
      <c r="A152" s="3" t="s">
        <v>0</v>
      </c>
      <c r="B152" s="7" t="s">
        <v>130</v>
      </c>
      <c r="C152" s="5" t="s">
        <v>0</v>
      </c>
      <c r="D152" s="5" t="s">
        <v>0</v>
      </c>
      <c r="E152" s="9" t="s">
        <v>143</v>
      </c>
      <c r="F152" s="5" t="s">
        <v>0</v>
      </c>
      <c r="G152" s="8">
        <v>389.44200000000001</v>
      </c>
      <c r="H152" s="8">
        <v>389.44200000000001</v>
      </c>
      <c r="I152" s="26">
        <f t="shared" si="8"/>
        <v>100</v>
      </c>
    </row>
    <row r="153" spans="1:9" ht="27.4" customHeight="1" x14ac:dyDescent="0.2">
      <c r="A153" s="3" t="s">
        <v>0</v>
      </c>
      <c r="B153" s="4" t="s">
        <v>28</v>
      </c>
      <c r="C153" s="5" t="s">
        <v>25</v>
      </c>
      <c r="D153" s="5" t="s">
        <v>33</v>
      </c>
      <c r="E153" s="5" t="s">
        <v>142</v>
      </c>
      <c r="F153" s="5" t="s">
        <v>29</v>
      </c>
      <c r="G153" s="6">
        <f>G154</f>
        <v>8.1579999999999995</v>
      </c>
      <c r="H153" s="6">
        <f>H154</f>
        <v>8.1579999999999995</v>
      </c>
      <c r="I153" s="26">
        <f t="shared" si="8"/>
        <v>100</v>
      </c>
    </row>
    <row r="154" spans="1:9" ht="26.25" customHeight="1" x14ac:dyDescent="0.2">
      <c r="A154" s="3" t="s">
        <v>0</v>
      </c>
      <c r="B154" s="7" t="s">
        <v>130</v>
      </c>
      <c r="C154" s="5" t="s">
        <v>0</v>
      </c>
      <c r="D154" s="5" t="s">
        <v>0</v>
      </c>
      <c r="E154" s="9" t="s">
        <v>143</v>
      </c>
      <c r="F154" s="5" t="s">
        <v>0</v>
      </c>
      <c r="G154" s="8">
        <v>8.1579999999999995</v>
      </c>
      <c r="H154" s="8">
        <v>8.1579999999999995</v>
      </c>
      <c r="I154" s="26">
        <f t="shared" si="8"/>
        <v>100</v>
      </c>
    </row>
    <row r="155" spans="1:9" ht="14.45" customHeight="1" x14ac:dyDescent="0.2">
      <c r="A155" s="1" t="s">
        <v>0</v>
      </c>
      <c r="B155" s="2" t="s">
        <v>144</v>
      </c>
      <c r="C155" s="1" t="s">
        <v>25</v>
      </c>
      <c r="D155" s="1" t="s">
        <v>145</v>
      </c>
      <c r="E155" s="3" t="s">
        <v>0</v>
      </c>
      <c r="F155" s="3" t="s">
        <v>0</v>
      </c>
      <c r="G155" s="18">
        <f>G156</f>
        <v>4749.5438899999999</v>
      </c>
      <c r="H155" s="18">
        <f>H156</f>
        <v>4682.1011500000004</v>
      </c>
      <c r="I155" s="26">
        <f t="shared" si="8"/>
        <v>98.580016490804567</v>
      </c>
    </row>
    <row r="156" spans="1:9" ht="27.4" customHeight="1" x14ac:dyDescent="0.2">
      <c r="A156" s="3" t="s">
        <v>0</v>
      </c>
      <c r="B156" s="4" t="s">
        <v>146</v>
      </c>
      <c r="C156" s="5" t="s">
        <v>25</v>
      </c>
      <c r="D156" s="5" t="s">
        <v>145</v>
      </c>
      <c r="E156" s="5" t="s">
        <v>147</v>
      </c>
      <c r="F156" s="3" t="s">
        <v>0</v>
      </c>
      <c r="G156" s="6">
        <f>G157+G165</f>
        <v>4749.5438899999999</v>
      </c>
      <c r="H156" s="6">
        <f>H157+H165</f>
        <v>4682.1011500000004</v>
      </c>
      <c r="I156" s="26">
        <f t="shared" si="8"/>
        <v>98.580016490804567</v>
      </c>
    </row>
    <row r="157" spans="1:9" ht="67.349999999999994" customHeight="1" x14ac:dyDescent="0.2">
      <c r="A157" s="3" t="s">
        <v>0</v>
      </c>
      <c r="B157" s="4" t="s">
        <v>148</v>
      </c>
      <c r="C157" s="5" t="s">
        <v>25</v>
      </c>
      <c r="D157" s="5" t="s">
        <v>145</v>
      </c>
      <c r="E157" s="5" t="s">
        <v>149</v>
      </c>
      <c r="F157" s="3" t="s">
        <v>0</v>
      </c>
      <c r="G157" s="6">
        <f>G158+G160+G162</f>
        <v>4649.5438899999999</v>
      </c>
      <c r="H157" s="6">
        <f>H158+H160+H162</f>
        <v>4582.1011500000004</v>
      </c>
      <c r="I157" s="26">
        <f t="shared" si="8"/>
        <v>98.549476215397121</v>
      </c>
    </row>
    <row r="158" spans="1:9" ht="120.2" customHeight="1" x14ac:dyDescent="0.2">
      <c r="A158" s="3" t="s">
        <v>0</v>
      </c>
      <c r="B158" s="4" t="s">
        <v>150</v>
      </c>
      <c r="C158" s="5" t="s">
        <v>25</v>
      </c>
      <c r="D158" s="5" t="s">
        <v>145</v>
      </c>
      <c r="E158" s="5" t="s">
        <v>151</v>
      </c>
      <c r="F158" s="3" t="s">
        <v>0</v>
      </c>
      <c r="G158" s="6">
        <f>G159</f>
        <v>461</v>
      </c>
      <c r="H158" s="6">
        <f>H159</f>
        <v>460.05995999999999</v>
      </c>
      <c r="I158" s="26">
        <f t="shared" si="8"/>
        <v>99.796086767895872</v>
      </c>
    </row>
    <row r="159" spans="1:9" ht="27.4" customHeight="1" x14ac:dyDescent="0.2">
      <c r="A159" s="3" t="s">
        <v>0</v>
      </c>
      <c r="B159" s="4" t="s">
        <v>28</v>
      </c>
      <c r="C159" s="5" t="s">
        <v>25</v>
      </c>
      <c r="D159" s="5" t="s">
        <v>145</v>
      </c>
      <c r="E159" s="5" t="s">
        <v>151</v>
      </c>
      <c r="F159" s="5" t="s">
        <v>29</v>
      </c>
      <c r="G159" s="6">
        <v>461</v>
      </c>
      <c r="H159" s="6">
        <f>[1]Table1!$H$123</f>
        <v>460.05995999999999</v>
      </c>
      <c r="I159" s="26">
        <f t="shared" si="8"/>
        <v>99.796086767895872</v>
      </c>
    </row>
    <row r="160" spans="1:9" ht="27.4" customHeight="1" x14ac:dyDescent="0.2">
      <c r="A160" s="3" t="s">
        <v>0</v>
      </c>
      <c r="B160" s="4" t="s">
        <v>152</v>
      </c>
      <c r="C160" s="5" t="s">
        <v>25</v>
      </c>
      <c r="D160" s="5" t="s">
        <v>145</v>
      </c>
      <c r="E160" s="5" t="s">
        <v>153</v>
      </c>
      <c r="F160" s="3" t="s">
        <v>0</v>
      </c>
      <c r="G160" s="6">
        <f>G161</f>
        <v>84</v>
      </c>
      <c r="H160" s="6">
        <f>H161</f>
        <v>84</v>
      </c>
      <c r="I160" s="26">
        <f t="shared" si="8"/>
        <v>100</v>
      </c>
    </row>
    <row r="161" spans="1:9" ht="27.4" customHeight="1" x14ac:dyDescent="0.2">
      <c r="A161" s="3" t="s">
        <v>0</v>
      </c>
      <c r="B161" s="4" t="s">
        <v>28</v>
      </c>
      <c r="C161" s="5" t="s">
        <v>25</v>
      </c>
      <c r="D161" s="5" t="s">
        <v>145</v>
      </c>
      <c r="E161" s="5" t="s">
        <v>153</v>
      </c>
      <c r="F161" s="5" t="s">
        <v>29</v>
      </c>
      <c r="G161" s="6">
        <v>84</v>
      </c>
      <c r="H161" s="6">
        <v>84</v>
      </c>
      <c r="I161" s="26">
        <f t="shared" si="8"/>
        <v>100</v>
      </c>
    </row>
    <row r="162" spans="1:9" ht="40.5" customHeight="1" x14ac:dyDescent="0.2">
      <c r="A162" s="3" t="s">
        <v>0</v>
      </c>
      <c r="B162" s="4" t="s">
        <v>154</v>
      </c>
      <c r="C162" s="5" t="s">
        <v>25</v>
      </c>
      <c r="D162" s="5" t="s">
        <v>145</v>
      </c>
      <c r="E162" s="5" t="s">
        <v>155</v>
      </c>
      <c r="F162" s="3" t="s">
        <v>0</v>
      </c>
      <c r="G162" s="6">
        <f>G163+G164</f>
        <v>4104.5438899999999</v>
      </c>
      <c r="H162" s="6">
        <f>H163+H164</f>
        <v>4038.0411899999999</v>
      </c>
      <c r="I162" s="26">
        <f t="shared" si="8"/>
        <v>98.379778562923349</v>
      </c>
    </row>
    <row r="163" spans="1:9" ht="80.45" customHeight="1" x14ac:dyDescent="0.2">
      <c r="A163" s="3" t="s">
        <v>0</v>
      </c>
      <c r="B163" s="4" t="s">
        <v>22</v>
      </c>
      <c r="C163" s="5" t="s">
        <v>25</v>
      </c>
      <c r="D163" s="5" t="s">
        <v>145</v>
      </c>
      <c r="E163" s="5" t="s">
        <v>155</v>
      </c>
      <c r="F163" s="5" t="s">
        <v>23</v>
      </c>
      <c r="G163" s="6">
        <v>3757.33923</v>
      </c>
      <c r="H163" s="6">
        <f>[1]Table1!$H$127</f>
        <v>3718.26953</v>
      </c>
      <c r="I163" s="26">
        <f t="shared" si="8"/>
        <v>98.960176401213573</v>
      </c>
    </row>
    <row r="164" spans="1:9" ht="27.4" customHeight="1" x14ac:dyDescent="0.2">
      <c r="A164" s="3" t="s">
        <v>0</v>
      </c>
      <c r="B164" s="4" t="s">
        <v>28</v>
      </c>
      <c r="C164" s="5" t="s">
        <v>25</v>
      </c>
      <c r="D164" s="5" t="s">
        <v>145</v>
      </c>
      <c r="E164" s="5" t="s">
        <v>155</v>
      </c>
      <c r="F164" s="5" t="s">
        <v>29</v>
      </c>
      <c r="G164" s="6">
        <v>347.20465999999999</v>
      </c>
      <c r="H164" s="6">
        <f>[1]Table1!$H$128</f>
        <v>319.77166</v>
      </c>
      <c r="I164" s="26">
        <f t="shared" si="8"/>
        <v>92.098896368499211</v>
      </c>
    </row>
    <row r="165" spans="1:9" ht="27.4" customHeight="1" x14ac:dyDescent="0.2">
      <c r="A165" s="3" t="s">
        <v>0</v>
      </c>
      <c r="B165" s="4" t="s">
        <v>156</v>
      </c>
      <c r="C165" s="5" t="s">
        <v>25</v>
      </c>
      <c r="D165" s="5" t="s">
        <v>145</v>
      </c>
      <c r="E165" s="5" t="s">
        <v>157</v>
      </c>
      <c r="F165" s="3" t="s">
        <v>0</v>
      </c>
      <c r="G165" s="6">
        <f>G166+G168</f>
        <v>100</v>
      </c>
      <c r="H165" s="6">
        <f>H166+H168</f>
        <v>100</v>
      </c>
      <c r="I165" s="26">
        <f t="shared" si="8"/>
        <v>100</v>
      </c>
    </row>
    <row r="166" spans="1:9" ht="120.2" customHeight="1" x14ac:dyDescent="0.2">
      <c r="A166" s="3" t="s">
        <v>0</v>
      </c>
      <c r="B166" s="4" t="s">
        <v>158</v>
      </c>
      <c r="C166" s="5" t="s">
        <v>25</v>
      </c>
      <c r="D166" s="5" t="s">
        <v>145</v>
      </c>
      <c r="E166" s="5" t="s">
        <v>159</v>
      </c>
      <c r="F166" s="3" t="s">
        <v>0</v>
      </c>
      <c r="G166" s="6">
        <f>G167</f>
        <v>50</v>
      </c>
      <c r="H166" s="6">
        <f>H167</f>
        <v>50</v>
      </c>
      <c r="I166" s="26">
        <f t="shared" si="8"/>
        <v>100</v>
      </c>
    </row>
    <row r="167" spans="1:9" ht="40.5" customHeight="1" x14ac:dyDescent="0.2">
      <c r="A167" s="3" t="s">
        <v>0</v>
      </c>
      <c r="B167" s="4" t="s">
        <v>73</v>
      </c>
      <c r="C167" s="5" t="s">
        <v>25</v>
      </c>
      <c r="D167" s="5" t="s">
        <v>145</v>
      </c>
      <c r="E167" s="5" t="s">
        <v>159</v>
      </c>
      <c r="F167" s="5" t="s">
        <v>74</v>
      </c>
      <c r="G167" s="6">
        <v>50</v>
      </c>
      <c r="H167" s="6">
        <v>50</v>
      </c>
      <c r="I167" s="26">
        <f t="shared" si="8"/>
        <v>100</v>
      </c>
    </row>
    <row r="168" spans="1:9" ht="80.45" customHeight="1" x14ac:dyDescent="0.2">
      <c r="A168" s="3" t="s">
        <v>0</v>
      </c>
      <c r="B168" s="4" t="s">
        <v>160</v>
      </c>
      <c r="C168" s="5" t="s">
        <v>25</v>
      </c>
      <c r="D168" s="5" t="s">
        <v>145</v>
      </c>
      <c r="E168" s="5" t="s">
        <v>161</v>
      </c>
      <c r="F168" s="3" t="s">
        <v>0</v>
      </c>
      <c r="G168" s="6">
        <f>G169</f>
        <v>50</v>
      </c>
      <c r="H168" s="6">
        <f>H169</f>
        <v>50</v>
      </c>
      <c r="I168" s="26">
        <f t="shared" si="8"/>
        <v>100</v>
      </c>
    </row>
    <row r="169" spans="1:9" ht="40.5" customHeight="1" x14ac:dyDescent="0.2">
      <c r="A169" s="3" t="s">
        <v>0</v>
      </c>
      <c r="B169" s="4" t="s">
        <v>73</v>
      </c>
      <c r="C169" s="5" t="s">
        <v>25</v>
      </c>
      <c r="D169" s="5" t="s">
        <v>145</v>
      </c>
      <c r="E169" s="5" t="s">
        <v>161</v>
      </c>
      <c r="F169" s="5" t="s">
        <v>74</v>
      </c>
      <c r="G169" s="6">
        <v>50</v>
      </c>
      <c r="H169" s="6">
        <v>50</v>
      </c>
      <c r="I169" s="26">
        <f t="shared" si="8"/>
        <v>100</v>
      </c>
    </row>
    <row r="170" spans="1:9" ht="40.5" customHeight="1" x14ac:dyDescent="0.2">
      <c r="A170" s="1" t="s">
        <v>0</v>
      </c>
      <c r="B170" s="2" t="s">
        <v>162</v>
      </c>
      <c r="C170" s="1" t="s">
        <v>25</v>
      </c>
      <c r="D170" s="1" t="s">
        <v>163</v>
      </c>
      <c r="E170" s="3" t="s">
        <v>0</v>
      </c>
      <c r="F170" s="3" t="s">
        <v>0</v>
      </c>
      <c r="G170" s="18">
        <f>G171</f>
        <v>500</v>
      </c>
      <c r="H170" s="18">
        <f>H171</f>
        <v>385.44799999999998</v>
      </c>
      <c r="I170" s="26">
        <f t="shared" si="8"/>
        <v>77.08959999999999</v>
      </c>
    </row>
    <row r="171" spans="1:9" ht="40.5" customHeight="1" x14ac:dyDescent="0.2">
      <c r="A171" s="3" t="s">
        <v>0</v>
      </c>
      <c r="B171" s="4" t="s">
        <v>164</v>
      </c>
      <c r="C171" s="5" t="s">
        <v>25</v>
      </c>
      <c r="D171" s="5" t="s">
        <v>163</v>
      </c>
      <c r="E171" s="5" t="s">
        <v>165</v>
      </c>
      <c r="F171" s="3" t="s">
        <v>0</v>
      </c>
      <c r="G171" s="6">
        <f>G172+G175+G178+G182</f>
        <v>500</v>
      </c>
      <c r="H171" s="6">
        <f>H172+H175+H178+H182</f>
        <v>385.44799999999998</v>
      </c>
      <c r="I171" s="26">
        <f t="shared" si="8"/>
        <v>77.08959999999999</v>
      </c>
    </row>
    <row r="172" spans="1:9" ht="53.45" customHeight="1" x14ac:dyDescent="0.2">
      <c r="A172" s="3" t="s">
        <v>0</v>
      </c>
      <c r="B172" s="4" t="s">
        <v>166</v>
      </c>
      <c r="C172" s="5" t="s">
        <v>25</v>
      </c>
      <c r="D172" s="5" t="s">
        <v>163</v>
      </c>
      <c r="E172" s="5" t="s">
        <v>167</v>
      </c>
      <c r="F172" s="3" t="s">
        <v>0</v>
      </c>
      <c r="G172" s="6">
        <f>G173</f>
        <v>100</v>
      </c>
      <c r="H172" s="6">
        <f>H173</f>
        <v>100</v>
      </c>
      <c r="I172" s="26">
        <f t="shared" si="8"/>
        <v>100</v>
      </c>
    </row>
    <row r="173" spans="1:9" ht="80.45" customHeight="1" x14ac:dyDescent="0.2">
      <c r="A173" s="3" t="s">
        <v>0</v>
      </c>
      <c r="B173" s="4" t="s">
        <v>22</v>
      </c>
      <c r="C173" s="5" t="s">
        <v>25</v>
      </c>
      <c r="D173" s="5" t="s">
        <v>163</v>
      </c>
      <c r="E173" s="5" t="s">
        <v>167</v>
      </c>
      <c r="F173" s="5" t="s">
        <v>23</v>
      </c>
      <c r="G173" s="6">
        <f>G174</f>
        <v>100</v>
      </c>
      <c r="H173" s="6">
        <f>H174</f>
        <v>100</v>
      </c>
      <c r="I173" s="26">
        <f t="shared" si="8"/>
        <v>100</v>
      </c>
    </row>
    <row r="174" spans="1:9" ht="12.95" customHeight="1" x14ac:dyDescent="0.2">
      <c r="A174" s="3" t="s">
        <v>0</v>
      </c>
      <c r="B174" s="7" t="s">
        <v>40</v>
      </c>
      <c r="C174" s="5" t="s">
        <v>0</v>
      </c>
      <c r="D174" s="5" t="s">
        <v>0</v>
      </c>
      <c r="E174" s="5" t="s">
        <v>0</v>
      </c>
      <c r="F174" s="5" t="s">
        <v>0</v>
      </c>
      <c r="G174" s="8">
        <v>100</v>
      </c>
      <c r="H174" s="8">
        <v>100</v>
      </c>
      <c r="I174" s="26">
        <f t="shared" si="8"/>
        <v>100</v>
      </c>
    </row>
    <row r="175" spans="1:9" ht="53.45" customHeight="1" x14ac:dyDescent="0.2">
      <c r="A175" s="3" t="s">
        <v>0</v>
      </c>
      <c r="B175" s="4" t="s">
        <v>168</v>
      </c>
      <c r="C175" s="5" t="s">
        <v>25</v>
      </c>
      <c r="D175" s="5" t="s">
        <v>163</v>
      </c>
      <c r="E175" s="5" t="s">
        <v>169</v>
      </c>
      <c r="F175" s="3" t="s">
        <v>0</v>
      </c>
      <c r="G175" s="6">
        <f>G176</f>
        <v>100</v>
      </c>
      <c r="H175" s="6">
        <f>H176</f>
        <v>100</v>
      </c>
      <c r="I175" s="26">
        <f t="shared" si="8"/>
        <v>100</v>
      </c>
    </row>
    <row r="176" spans="1:9" ht="80.45" customHeight="1" x14ac:dyDescent="0.2">
      <c r="A176" s="3" t="s">
        <v>0</v>
      </c>
      <c r="B176" s="4" t="s">
        <v>22</v>
      </c>
      <c r="C176" s="5" t="s">
        <v>25</v>
      </c>
      <c r="D176" s="5" t="s">
        <v>163</v>
      </c>
      <c r="E176" s="5" t="s">
        <v>169</v>
      </c>
      <c r="F176" s="5" t="s">
        <v>23</v>
      </c>
      <c r="G176" s="6">
        <f>G177</f>
        <v>100</v>
      </c>
      <c r="H176" s="6">
        <f>H177</f>
        <v>100</v>
      </c>
      <c r="I176" s="26">
        <f t="shared" si="8"/>
        <v>100</v>
      </c>
    </row>
    <row r="177" spans="1:9" ht="12.95" customHeight="1" x14ac:dyDescent="0.2">
      <c r="A177" s="3" t="s">
        <v>0</v>
      </c>
      <c r="B177" s="7" t="s">
        <v>77</v>
      </c>
      <c r="C177" s="5" t="s">
        <v>0</v>
      </c>
      <c r="D177" s="5" t="s">
        <v>0</v>
      </c>
      <c r="E177" s="5" t="s">
        <v>0</v>
      </c>
      <c r="F177" s="5" t="s">
        <v>0</v>
      </c>
      <c r="G177" s="8">
        <v>100</v>
      </c>
      <c r="H177" s="8">
        <v>100</v>
      </c>
      <c r="I177" s="26">
        <f t="shared" si="8"/>
        <v>100</v>
      </c>
    </row>
    <row r="178" spans="1:9" ht="40.5" customHeight="1" x14ac:dyDescent="0.2">
      <c r="A178" s="3" t="s">
        <v>0</v>
      </c>
      <c r="B178" s="4" t="s">
        <v>170</v>
      </c>
      <c r="C178" s="5" t="s">
        <v>25</v>
      </c>
      <c r="D178" s="5" t="s">
        <v>163</v>
      </c>
      <c r="E178" s="5" t="s">
        <v>171</v>
      </c>
      <c r="F178" s="3" t="s">
        <v>0</v>
      </c>
      <c r="G178" s="6">
        <f>G179</f>
        <v>90</v>
      </c>
      <c r="H178" s="6">
        <f>H179</f>
        <v>68.447999999999993</v>
      </c>
      <c r="I178" s="26">
        <f t="shared" si="8"/>
        <v>76.053333333333327</v>
      </c>
    </row>
    <row r="179" spans="1:9" ht="67.349999999999994" customHeight="1" x14ac:dyDescent="0.2">
      <c r="A179" s="3" t="s">
        <v>0</v>
      </c>
      <c r="B179" s="4" t="s">
        <v>172</v>
      </c>
      <c r="C179" s="5" t="s">
        <v>25</v>
      </c>
      <c r="D179" s="5" t="s">
        <v>163</v>
      </c>
      <c r="E179" s="5" t="s">
        <v>173</v>
      </c>
      <c r="F179" s="3" t="s">
        <v>0</v>
      </c>
      <c r="G179" s="6">
        <f>G180+G181</f>
        <v>90</v>
      </c>
      <c r="H179" s="6">
        <f>H180+H181</f>
        <v>68.447999999999993</v>
      </c>
      <c r="I179" s="26">
        <f t="shared" si="8"/>
        <v>76.053333333333327</v>
      </c>
    </row>
    <row r="180" spans="1:9" ht="27.4" customHeight="1" x14ac:dyDescent="0.2">
      <c r="A180" s="3" t="s">
        <v>0</v>
      </c>
      <c r="B180" s="4" t="s">
        <v>28</v>
      </c>
      <c r="C180" s="5" t="s">
        <v>25</v>
      </c>
      <c r="D180" s="5" t="s">
        <v>163</v>
      </c>
      <c r="E180" s="5" t="s">
        <v>173</v>
      </c>
      <c r="F180" s="5" t="s">
        <v>29</v>
      </c>
      <c r="G180" s="6">
        <v>26.751999999999999</v>
      </c>
      <c r="H180" s="6">
        <f>[1]Table1!$H$144</f>
        <v>5.2</v>
      </c>
      <c r="I180" s="26">
        <f t="shared" si="8"/>
        <v>19.437799043062203</v>
      </c>
    </row>
    <row r="181" spans="1:9" ht="40.5" customHeight="1" x14ac:dyDescent="0.2">
      <c r="A181" s="3" t="s">
        <v>0</v>
      </c>
      <c r="B181" s="4" t="s">
        <v>73</v>
      </c>
      <c r="C181" s="5" t="s">
        <v>25</v>
      </c>
      <c r="D181" s="5" t="s">
        <v>163</v>
      </c>
      <c r="E181" s="5" t="s">
        <v>173</v>
      </c>
      <c r="F181" s="5" t="s">
        <v>74</v>
      </c>
      <c r="G181" s="6">
        <v>63.247999999999998</v>
      </c>
      <c r="H181" s="6">
        <f>[1]Table1!$H$145</f>
        <v>63.247999999999998</v>
      </c>
      <c r="I181" s="26">
        <f t="shared" si="8"/>
        <v>100</v>
      </c>
    </row>
    <row r="182" spans="1:9" ht="53.45" customHeight="1" x14ac:dyDescent="0.2">
      <c r="A182" s="3" t="s">
        <v>0</v>
      </c>
      <c r="B182" s="4" t="s">
        <v>174</v>
      </c>
      <c r="C182" s="5" t="s">
        <v>25</v>
      </c>
      <c r="D182" s="5" t="s">
        <v>163</v>
      </c>
      <c r="E182" s="5" t="s">
        <v>175</v>
      </c>
      <c r="F182" s="3" t="s">
        <v>0</v>
      </c>
      <c r="G182" s="6">
        <f>G183</f>
        <v>210</v>
      </c>
      <c r="H182" s="6">
        <f>H183</f>
        <v>117</v>
      </c>
      <c r="I182" s="26">
        <f t="shared" si="8"/>
        <v>55.714285714285715</v>
      </c>
    </row>
    <row r="183" spans="1:9" ht="53.45" customHeight="1" x14ac:dyDescent="0.2">
      <c r="A183" s="3" t="s">
        <v>0</v>
      </c>
      <c r="B183" s="4" t="s">
        <v>176</v>
      </c>
      <c r="C183" s="5" t="s">
        <v>25</v>
      </c>
      <c r="D183" s="5" t="s">
        <v>163</v>
      </c>
      <c r="E183" s="5" t="s">
        <v>177</v>
      </c>
      <c r="F183" s="3" t="s">
        <v>0</v>
      </c>
      <c r="G183" s="6">
        <f>G184</f>
        <v>210</v>
      </c>
      <c r="H183" s="6">
        <f>H184</f>
        <v>117</v>
      </c>
      <c r="I183" s="26">
        <f t="shared" si="8"/>
        <v>55.714285714285715</v>
      </c>
    </row>
    <row r="184" spans="1:9" ht="67.349999999999994" customHeight="1" x14ac:dyDescent="0.2">
      <c r="A184" s="3" t="s">
        <v>0</v>
      </c>
      <c r="B184" s="4" t="s">
        <v>172</v>
      </c>
      <c r="C184" s="5" t="s">
        <v>25</v>
      </c>
      <c r="D184" s="5" t="s">
        <v>163</v>
      </c>
      <c r="E184" s="5" t="s">
        <v>178</v>
      </c>
      <c r="F184" s="3" t="s">
        <v>0</v>
      </c>
      <c r="G184" s="6">
        <f>G185+G186</f>
        <v>210</v>
      </c>
      <c r="H184" s="6">
        <f>H185+H186</f>
        <v>117</v>
      </c>
      <c r="I184" s="26">
        <f t="shared" si="8"/>
        <v>55.714285714285715</v>
      </c>
    </row>
    <row r="185" spans="1:9" ht="27.4" customHeight="1" x14ac:dyDescent="0.2">
      <c r="A185" s="3" t="s">
        <v>0</v>
      </c>
      <c r="B185" s="4" t="s">
        <v>28</v>
      </c>
      <c r="C185" s="5" t="s">
        <v>25</v>
      </c>
      <c r="D185" s="5" t="s">
        <v>163</v>
      </c>
      <c r="E185" s="5" t="s">
        <v>178</v>
      </c>
      <c r="F185" s="5" t="s">
        <v>29</v>
      </c>
      <c r="G185" s="6">
        <v>201</v>
      </c>
      <c r="H185" s="6">
        <f>[1]Table1!$H$149</f>
        <v>108</v>
      </c>
      <c r="I185" s="26">
        <f t="shared" si="8"/>
        <v>53.731343283582092</v>
      </c>
    </row>
    <row r="186" spans="1:9" ht="27.4" customHeight="1" x14ac:dyDescent="0.2">
      <c r="A186" s="3" t="s">
        <v>0</v>
      </c>
      <c r="B186" s="4" t="s">
        <v>59</v>
      </c>
      <c r="C186" s="5" t="s">
        <v>25</v>
      </c>
      <c r="D186" s="5" t="s">
        <v>163</v>
      </c>
      <c r="E186" s="5" t="s">
        <v>178</v>
      </c>
      <c r="F186" s="5" t="s">
        <v>60</v>
      </c>
      <c r="G186" s="6">
        <v>9</v>
      </c>
      <c r="H186" s="6">
        <f>[1]Table1!$H$150</f>
        <v>9</v>
      </c>
      <c r="I186" s="26">
        <f t="shared" si="8"/>
        <v>100</v>
      </c>
    </row>
    <row r="187" spans="1:9" ht="14.45" customHeight="1" x14ac:dyDescent="0.2">
      <c r="A187" s="1" t="s">
        <v>10</v>
      </c>
      <c r="B187" s="2" t="s">
        <v>179</v>
      </c>
      <c r="C187" s="1" t="s">
        <v>33</v>
      </c>
      <c r="D187" s="1" t="s">
        <v>0</v>
      </c>
      <c r="E187" s="3" t="s">
        <v>0</v>
      </c>
      <c r="F187" s="3" t="s">
        <v>0</v>
      </c>
      <c r="G187" s="18">
        <f>G188+G197+G205+G217</f>
        <v>29067.134449999998</v>
      </c>
      <c r="H187" s="18">
        <f>H188+H197+H205+H217</f>
        <v>29067.134449999998</v>
      </c>
      <c r="I187" s="26">
        <f t="shared" si="8"/>
        <v>100</v>
      </c>
    </row>
    <row r="188" spans="1:9" ht="14.45" customHeight="1" x14ac:dyDescent="0.2">
      <c r="A188" s="1" t="s">
        <v>0</v>
      </c>
      <c r="B188" s="2" t="s">
        <v>180</v>
      </c>
      <c r="C188" s="1" t="s">
        <v>33</v>
      </c>
      <c r="D188" s="1" t="s">
        <v>181</v>
      </c>
      <c r="E188" s="3" t="s">
        <v>0</v>
      </c>
      <c r="F188" s="3" t="s">
        <v>0</v>
      </c>
      <c r="G188" s="18">
        <f>G189</f>
        <v>3974.0499999999997</v>
      </c>
      <c r="H188" s="18">
        <f>H189</f>
        <v>3974.0499999999997</v>
      </c>
      <c r="I188" s="26">
        <f t="shared" si="8"/>
        <v>100</v>
      </c>
    </row>
    <row r="189" spans="1:9" ht="40.5" customHeight="1" x14ac:dyDescent="0.2">
      <c r="A189" s="3" t="s">
        <v>0</v>
      </c>
      <c r="B189" s="4" t="s">
        <v>182</v>
      </c>
      <c r="C189" s="5" t="s">
        <v>33</v>
      </c>
      <c r="D189" s="5" t="s">
        <v>181</v>
      </c>
      <c r="E189" s="5" t="s">
        <v>183</v>
      </c>
      <c r="F189" s="3" t="s">
        <v>0</v>
      </c>
      <c r="G189" s="6">
        <f>G190</f>
        <v>3974.0499999999997</v>
      </c>
      <c r="H189" s="6">
        <f>H190</f>
        <v>3974.0499999999997</v>
      </c>
      <c r="I189" s="26">
        <f t="shared" si="8"/>
        <v>100</v>
      </c>
    </row>
    <row r="190" spans="1:9" ht="40.5" customHeight="1" x14ac:dyDescent="0.2">
      <c r="A190" s="3" t="s">
        <v>0</v>
      </c>
      <c r="B190" s="4" t="s">
        <v>184</v>
      </c>
      <c r="C190" s="5" t="s">
        <v>33</v>
      </c>
      <c r="D190" s="5" t="s">
        <v>181</v>
      </c>
      <c r="E190" s="5" t="s">
        <v>185</v>
      </c>
      <c r="F190" s="3" t="s">
        <v>0</v>
      </c>
      <c r="G190" s="6">
        <f>G191+G194</f>
        <v>3974.0499999999997</v>
      </c>
      <c r="H190" s="6">
        <f>H191+H194</f>
        <v>3974.0499999999997</v>
      </c>
      <c r="I190" s="26">
        <f t="shared" si="8"/>
        <v>100</v>
      </c>
    </row>
    <row r="191" spans="1:9" ht="53.45" customHeight="1" x14ac:dyDescent="0.2">
      <c r="A191" s="3" t="s">
        <v>0</v>
      </c>
      <c r="B191" s="4" t="s">
        <v>186</v>
      </c>
      <c r="C191" s="5" t="s">
        <v>33</v>
      </c>
      <c r="D191" s="5" t="s">
        <v>181</v>
      </c>
      <c r="E191" s="5" t="s">
        <v>187</v>
      </c>
      <c r="F191" s="3" t="s">
        <v>0</v>
      </c>
      <c r="G191" s="6">
        <f>G192</f>
        <v>3179.24</v>
      </c>
      <c r="H191" s="6">
        <f>H192</f>
        <v>3179.24</v>
      </c>
      <c r="I191" s="26">
        <f t="shared" si="8"/>
        <v>100</v>
      </c>
    </row>
    <row r="192" spans="1:9" ht="27.4" customHeight="1" x14ac:dyDescent="0.2">
      <c r="A192" s="3" t="s">
        <v>0</v>
      </c>
      <c r="B192" s="4" t="s">
        <v>28</v>
      </c>
      <c r="C192" s="5" t="s">
        <v>33</v>
      </c>
      <c r="D192" s="5" t="s">
        <v>181</v>
      </c>
      <c r="E192" s="5" t="s">
        <v>187</v>
      </c>
      <c r="F192" s="5" t="s">
        <v>29</v>
      </c>
      <c r="G192" s="6">
        <f>G193</f>
        <v>3179.24</v>
      </c>
      <c r="H192" s="6">
        <f>H193</f>
        <v>3179.24</v>
      </c>
      <c r="I192" s="26">
        <f t="shared" si="8"/>
        <v>100</v>
      </c>
    </row>
    <row r="193" spans="1:9" ht="12.95" customHeight="1" x14ac:dyDescent="0.2">
      <c r="A193" s="3" t="s">
        <v>0</v>
      </c>
      <c r="B193" s="7" t="s">
        <v>40</v>
      </c>
      <c r="C193" s="5" t="s">
        <v>0</v>
      </c>
      <c r="D193" s="5" t="s">
        <v>0</v>
      </c>
      <c r="E193" s="5" t="s">
        <v>0</v>
      </c>
      <c r="F193" s="5" t="s">
        <v>0</v>
      </c>
      <c r="G193" s="8">
        <v>3179.24</v>
      </c>
      <c r="H193" s="8">
        <v>3179.24</v>
      </c>
      <c r="I193" s="26">
        <f t="shared" si="8"/>
        <v>100</v>
      </c>
    </row>
    <row r="194" spans="1:9" ht="53.45" customHeight="1" x14ac:dyDescent="0.2">
      <c r="A194" s="3" t="s">
        <v>0</v>
      </c>
      <c r="B194" s="4" t="s">
        <v>188</v>
      </c>
      <c r="C194" s="5" t="s">
        <v>33</v>
      </c>
      <c r="D194" s="5" t="s">
        <v>181</v>
      </c>
      <c r="E194" s="5" t="s">
        <v>189</v>
      </c>
      <c r="F194" s="3" t="s">
        <v>0</v>
      </c>
      <c r="G194" s="6">
        <f>G195</f>
        <v>794.81</v>
      </c>
      <c r="H194" s="6">
        <f>H195</f>
        <v>794.81</v>
      </c>
      <c r="I194" s="26">
        <f t="shared" si="8"/>
        <v>100</v>
      </c>
    </row>
    <row r="195" spans="1:9" ht="27.4" customHeight="1" x14ac:dyDescent="0.2">
      <c r="A195" s="3" t="s">
        <v>0</v>
      </c>
      <c r="B195" s="4" t="s">
        <v>28</v>
      </c>
      <c r="C195" s="5" t="s">
        <v>33</v>
      </c>
      <c r="D195" s="5" t="s">
        <v>181</v>
      </c>
      <c r="E195" s="5" t="s">
        <v>189</v>
      </c>
      <c r="F195" s="5" t="s">
        <v>29</v>
      </c>
      <c r="G195" s="6">
        <f>G196</f>
        <v>794.81</v>
      </c>
      <c r="H195" s="6">
        <f>H196</f>
        <v>794.81</v>
      </c>
      <c r="I195" s="26">
        <f t="shared" si="8"/>
        <v>100</v>
      </c>
    </row>
    <row r="196" spans="1:9" ht="12.95" customHeight="1" x14ac:dyDescent="0.2">
      <c r="A196" s="3" t="s">
        <v>0</v>
      </c>
      <c r="B196" s="7" t="s">
        <v>77</v>
      </c>
      <c r="C196" s="5" t="s">
        <v>0</v>
      </c>
      <c r="D196" s="5" t="s">
        <v>0</v>
      </c>
      <c r="E196" s="5" t="s">
        <v>0</v>
      </c>
      <c r="F196" s="5" t="s">
        <v>0</v>
      </c>
      <c r="G196" s="8">
        <v>794.81</v>
      </c>
      <c r="H196" s="8">
        <v>794.81</v>
      </c>
      <c r="I196" s="26">
        <f t="shared" si="8"/>
        <v>100</v>
      </c>
    </row>
    <row r="197" spans="1:9" ht="14.45" customHeight="1" x14ac:dyDescent="0.2">
      <c r="A197" s="1" t="s">
        <v>0</v>
      </c>
      <c r="B197" s="2" t="s">
        <v>190</v>
      </c>
      <c r="C197" s="1" t="s">
        <v>33</v>
      </c>
      <c r="D197" s="1" t="s">
        <v>191</v>
      </c>
      <c r="E197" s="3" t="s">
        <v>0</v>
      </c>
      <c r="F197" s="3" t="s">
        <v>0</v>
      </c>
      <c r="G197" s="18">
        <f>G198+G202</f>
        <v>4540</v>
      </c>
      <c r="H197" s="18">
        <f>H198+H202</f>
        <v>4540</v>
      </c>
      <c r="I197" s="26">
        <f t="shared" si="8"/>
        <v>100</v>
      </c>
    </row>
    <row r="198" spans="1:9" ht="40.5" customHeight="1" x14ac:dyDescent="0.2">
      <c r="A198" s="3" t="s">
        <v>0</v>
      </c>
      <c r="B198" s="4" t="s">
        <v>192</v>
      </c>
      <c r="C198" s="5" t="s">
        <v>33</v>
      </c>
      <c r="D198" s="5" t="s">
        <v>191</v>
      </c>
      <c r="E198" s="5" t="s">
        <v>193</v>
      </c>
      <c r="F198" s="3" t="s">
        <v>0</v>
      </c>
      <c r="G198" s="6">
        <f t="shared" ref="G198:H200" si="9">G199</f>
        <v>2814.26667</v>
      </c>
      <c r="H198" s="6">
        <f t="shared" si="9"/>
        <v>2814.26667</v>
      </c>
      <c r="I198" s="26">
        <f t="shared" si="8"/>
        <v>100</v>
      </c>
    </row>
    <row r="199" spans="1:9" ht="40.5" customHeight="1" x14ac:dyDescent="0.2">
      <c r="A199" s="3" t="s">
        <v>0</v>
      </c>
      <c r="B199" s="4" t="s">
        <v>194</v>
      </c>
      <c r="C199" s="5" t="s">
        <v>33</v>
      </c>
      <c r="D199" s="5" t="s">
        <v>191</v>
      </c>
      <c r="E199" s="5" t="s">
        <v>195</v>
      </c>
      <c r="F199" s="3" t="s">
        <v>0</v>
      </c>
      <c r="G199" s="6">
        <f t="shared" si="9"/>
        <v>2814.26667</v>
      </c>
      <c r="H199" s="6">
        <f t="shared" si="9"/>
        <v>2814.26667</v>
      </c>
      <c r="I199" s="26">
        <f t="shared" si="8"/>
        <v>100</v>
      </c>
    </row>
    <row r="200" spans="1:9" ht="27.4" customHeight="1" x14ac:dyDescent="0.2">
      <c r="A200" s="3" t="s">
        <v>0</v>
      </c>
      <c r="B200" s="4" t="s">
        <v>28</v>
      </c>
      <c r="C200" s="5" t="s">
        <v>33</v>
      </c>
      <c r="D200" s="5" t="s">
        <v>191</v>
      </c>
      <c r="E200" s="5" t="s">
        <v>195</v>
      </c>
      <c r="F200" s="5" t="s">
        <v>29</v>
      </c>
      <c r="G200" s="6">
        <f t="shared" si="9"/>
        <v>2814.26667</v>
      </c>
      <c r="H200" s="6">
        <f t="shared" si="9"/>
        <v>2814.26667</v>
      </c>
      <c r="I200" s="26">
        <f t="shared" ref="I200:I257" si="10">H200/G200*100</f>
        <v>100</v>
      </c>
    </row>
    <row r="201" spans="1:9" ht="12.95" customHeight="1" x14ac:dyDescent="0.2">
      <c r="A201" s="3" t="s">
        <v>0</v>
      </c>
      <c r="B201" s="7" t="s">
        <v>40</v>
      </c>
      <c r="C201" s="5" t="s">
        <v>0</v>
      </c>
      <c r="D201" s="5" t="s">
        <v>0</v>
      </c>
      <c r="E201" s="5" t="s">
        <v>0</v>
      </c>
      <c r="F201" s="5" t="s">
        <v>0</v>
      </c>
      <c r="G201" s="8">
        <v>2814.26667</v>
      </c>
      <c r="H201" s="8">
        <v>2814.26667</v>
      </c>
      <c r="I201" s="26">
        <f t="shared" si="10"/>
        <v>100</v>
      </c>
    </row>
    <row r="202" spans="1:9" ht="53.45" customHeight="1" x14ac:dyDescent="0.2">
      <c r="A202" s="3" t="s">
        <v>0</v>
      </c>
      <c r="B202" s="4" t="s">
        <v>196</v>
      </c>
      <c r="C202" s="5" t="s">
        <v>33</v>
      </c>
      <c r="D202" s="5" t="s">
        <v>191</v>
      </c>
      <c r="E202" s="5" t="s">
        <v>197</v>
      </c>
      <c r="F202" s="3" t="s">
        <v>0</v>
      </c>
      <c r="G202" s="6">
        <f>G203</f>
        <v>1725.73333</v>
      </c>
      <c r="H202" s="6">
        <f>H203</f>
        <v>1725.73333</v>
      </c>
      <c r="I202" s="26">
        <f t="shared" si="10"/>
        <v>100</v>
      </c>
    </row>
    <row r="203" spans="1:9" ht="27.4" customHeight="1" x14ac:dyDescent="0.2">
      <c r="A203" s="3" t="s">
        <v>0</v>
      </c>
      <c r="B203" s="4" t="s">
        <v>28</v>
      </c>
      <c r="C203" s="5" t="s">
        <v>33</v>
      </c>
      <c r="D203" s="5" t="s">
        <v>191</v>
      </c>
      <c r="E203" s="5" t="s">
        <v>197</v>
      </c>
      <c r="F203" s="5" t="s">
        <v>29</v>
      </c>
      <c r="G203" s="6">
        <f>G204</f>
        <v>1725.73333</v>
      </c>
      <c r="H203" s="6">
        <f>H204</f>
        <v>1725.73333</v>
      </c>
      <c r="I203" s="26">
        <f t="shared" si="10"/>
        <v>100</v>
      </c>
    </row>
    <row r="204" spans="1:9" ht="12.95" customHeight="1" x14ac:dyDescent="0.2">
      <c r="A204" s="3" t="s">
        <v>0</v>
      </c>
      <c r="B204" s="7" t="s">
        <v>77</v>
      </c>
      <c r="C204" s="5" t="s">
        <v>0</v>
      </c>
      <c r="D204" s="5" t="s">
        <v>0</v>
      </c>
      <c r="E204" s="5" t="s">
        <v>0</v>
      </c>
      <c r="F204" s="5" t="s">
        <v>0</v>
      </c>
      <c r="G204" s="8">
        <v>1725.73333</v>
      </c>
      <c r="H204" s="8">
        <v>1725.73333</v>
      </c>
      <c r="I204" s="26">
        <f t="shared" si="10"/>
        <v>100</v>
      </c>
    </row>
    <row r="205" spans="1:9" ht="14.45" customHeight="1" x14ac:dyDescent="0.2">
      <c r="A205" s="1" t="s">
        <v>0</v>
      </c>
      <c r="B205" s="2" t="s">
        <v>198</v>
      </c>
      <c r="C205" s="1" t="s">
        <v>33</v>
      </c>
      <c r="D205" s="1" t="s">
        <v>145</v>
      </c>
      <c r="E205" s="3" t="s">
        <v>0</v>
      </c>
      <c r="F205" s="3" t="s">
        <v>0</v>
      </c>
      <c r="G205" s="18">
        <f>G206+G210</f>
        <v>20091.862219999999</v>
      </c>
      <c r="H205" s="18">
        <f>H206+H210</f>
        <v>20091.862219999999</v>
      </c>
      <c r="I205" s="26">
        <f t="shared" si="10"/>
        <v>100</v>
      </c>
    </row>
    <row r="206" spans="1:9" ht="80.45" customHeight="1" x14ac:dyDescent="0.2">
      <c r="A206" s="3" t="s">
        <v>0</v>
      </c>
      <c r="B206" s="4" t="s">
        <v>199</v>
      </c>
      <c r="C206" s="5" t="s">
        <v>33</v>
      </c>
      <c r="D206" s="5" t="s">
        <v>145</v>
      </c>
      <c r="E206" s="5" t="s">
        <v>200</v>
      </c>
      <c r="F206" s="3" t="s">
        <v>0</v>
      </c>
      <c r="G206" s="6">
        <f t="shared" ref="G206:H208" si="11">G207</f>
        <v>4843.4399999999996</v>
      </c>
      <c r="H206" s="6">
        <f t="shared" si="11"/>
        <v>4843.4399999999996</v>
      </c>
      <c r="I206" s="26">
        <f t="shared" si="10"/>
        <v>100</v>
      </c>
    </row>
    <row r="207" spans="1:9" ht="27.4" customHeight="1" x14ac:dyDescent="0.2">
      <c r="A207" s="3" t="s">
        <v>0</v>
      </c>
      <c r="B207" s="4" t="s">
        <v>201</v>
      </c>
      <c r="C207" s="5" t="s">
        <v>33</v>
      </c>
      <c r="D207" s="5" t="s">
        <v>145</v>
      </c>
      <c r="E207" s="5" t="s">
        <v>202</v>
      </c>
      <c r="F207" s="3" t="s">
        <v>0</v>
      </c>
      <c r="G207" s="6">
        <f t="shared" si="11"/>
        <v>4843.4399999999996</v>
      </c>
      <c r="H207" s="6">
        <f t="shared" si="11"/>
        <v>4843.4399999999996</v>
      </c>
      <c r="I207" s="26">
        <f t="shared" si="10"/>
        <v>100</v>
      </c>
    </row>
    <row r="208" spans="1:9" ht="27.4" customHeight="1" x14ac:dyDescent="0.2">
      <c r="A208" s="3" t="s">
        <v>0</v>
      </c>
      <c r="B208" s="4" t="s">
        <v>203</v>
      </c>
      <c r="C208" s="5" t="s">
        <v>33</v>
      </c>
      <c r="D208" s="5" t="s">
        <v>145</v>
      </c>
      <c r="E208" s="5" t="s">
        <v>204</v>
      </c>
      <c r="F208" s="3" t="s">
        <v>0</v>
      </c>
      <c r="G208" s="6">
        <f t="shared" si="11"/>
        <v>4843.4399999999996</v>
      </c>
      <c r="H208" s="6">
        <f t="shared" si="11"/>
        <v>4843.4399999999996</v>
      </c>
      <c r="I208" s="26">
        <f t="shared" si="10"/>
        <v>100</v>
      </c>
    </row>
    <row r="209" spans="1:9" ht="27.4" customHeight="1" x14ac:dyDescent="0.2">
      <c r="A209" s="3" t="s">
        <v>0</v>
      </c>
      <c r="B209" s="4" t="s">
        <v>28</v>
      </c>
      <c r="C209" s="5" t="s">
        <v>33</v>
      </c>
      <c r="D209" s="5" t="s">
        <v>145</v>
      </c>
      <c r="E209" s="5" t="s">
        <v>204</v>
      </c>
      <c r="F209" s="5" t="s">
        <v>29</v>
      </c>
      <c r="G209" s="6">
        <v>4843.4399999999996</v>
      </c>
      <c r="H209" s="6">
        <v>4843.4399999999996</v>
      </c>
      <c r="I209" s="26">
        <f t="shared" si="10"/>
        <v>100</v>
      </c>
    </row>
    <row r="210" spans="1:9" ht="40.5" customHeight="1" x14ac:dyDescent="0.2">
      <c r="A210" s="3" t="s">
        <v>0</v>
      </c>
      <c r="B210" s="4" t="s">
        <v>205</v>
      </c>
      <c r="C210" s="5" t="s">
        <v>33</v>
      </c>
      <c r="D210" s="5" t="s">
        <v>145</v>
      </c>
      <c r="E210" s="5" t="s">
        <v>206</v>
      </c>
      <c r="F210" s="3" t="s">
        <v>0</v>
      </c>
      <c r="G210" s="6">
        <f>G211+G214</f>
        <v>15248.42222</v>
      </c>
      <c r="H210" s="6">
        <f>H211+H214</f>
        <v>15248.42222</v>
      </c>
      <c r="I210" s="26">
        <f t="shared" si="10"/>
        <v>100</v>
      </c>
    </row>
    <row r="211" spans="1:9" ht="93.4" customHeight="1" x14ac:dyDescent="0.2">
      <c r="A211" s="3" t="s">
        <v>0</v>
      </c>
      <c r="B211" s="4" t="s">
        <v>207</v>
      </c>
      <c r="C211" s="5" t="s">
        <v>33</v>
      </c>
      <c r="D211" s="5" t="s">
        <v>145</v>
      </c>
      <c r="E211" s="5" t="s">
        <v>208</v>
      </c>
      <c r="F211" s="3" t="s">
        <v>0</v>
      </c>
      <c r="G211" s="6">
        <f>G212</f>
        <v>13723.58</v>
      </c>
      <c r="H211" s="6">
        <f>H212</f>
        <v>13723.58</v>
      </c>
      <c r="I211" s="26">
        <f t="shared" si="10"/>
        <v>100</v>
      </c>
    </row>
    <row r="212" spans="1:9" ht="27.4" customHeight="1" x14ac:dyDescent="0.2">
      <c r="A212" s="3" t="s">
        <v>0</v>
      </c>
      <c r="B212" s="4" t="s">
        <v>28</v>
      </c>
      <c r="C212" s="5" t="s">
        <v>33</v>
      </c>
      <c r="D212" s="5" t="s">
        <v>145</v>
      </c>
      <c r="E212" s="5" t="s">
        <v>208</v>
      </c>
      <c r="F212" s="5" t="s">
        <v>29</v>
      </c>
      <c r="G212" s="6">
        <f>G213</f>
        <v>13723.58</v>
      </c>
      <c r="H212" s="6">
        <f>H213</f>
        <v>13723.58</v>
      </c>
      <c r="I212" s="26">
        <f t="shared" si="10"/>
        <v>100</v>
      </c>
    </row>
    <row r="213" spans="1:9" ht="12.95" customHeight="1" x14ac:dyDescent="0.2">
      <c r="A213" s="3" t="s">
        <v>0</v>
      </c>
      <c r="B213" s="7" t="s">
        <v>40</v>
      </c>
      <c r="C213" s="5" t="s">
        <v>0</v>
      </c>
      <c r="D213" s="5" t="s">
        <v>0</v>
      </c>
      <c r="E213" s="5" t="s">
        <v>0</v>
      </c>
      <c r="F213" s="5" t="s">
        <v>0</v>
      </c>
      <c r="G213" s="8">
        <v>13723.58</v>
      </c>
      <c r="H213" s="8">
        <v>13723.58</v>
      </c>
      <c r="I213" s="26">
        <f t="shared" si="10"/>
        <v>100</v>
      </c>
    </row>
    <row r="214" spans="1:9" ht="93.4" customHeight="1" x14ac:dyDescent="0.2">
      <c r="A214" s="3" t="s">
        <v>0</v>
      </c>
      <c r="B214" s="4" t="s">
        <v>209</v>
      </c>
      <c r="C214" s="5" t="s">
        <v>33</v>
      </c>
      <c r="D214" s="5" t="s">
        <v>145</v>
      </c>
      <c r="E214" s="5" t="s">
        <v>210</v>
      </c>
      <c r="F214" s="3" t="s">
        <v>0</v>
      </c>
      <c r="G214" s="6">
        <f>G215</f>
        <v>1524.84222</v>
      </c>
      <c r="H214" s="6">
        <f>H215</f>
        <v>1524.84222</v>
      </c>
      <c r="I214" s="26">
        <f t="shared" si="10"/>
        <v>100</v>
      </c>
    </row>
    <row r="215" spans="1:9" ht="27.4" customHeight="1" x14ac:dyDescent="0.2">
      <c r="A215" s="3" t="s">
        <v>0</v>
      </c>
      <c r="B215" s="4" t="s">
        <v>28</v>
      </c>
      <c r="C215" s="5" t="s">
        <v>33</v>
      </c>
      <c r="D215" s="5" t="s">
        <v>145</v>
      </c>
      <c r="E215" s="5" t="s">
        <v>210</v>
      </c>
      <c r="F215" s="5" t="s">
        <v>29</v>
      </c>
      <c r="G215" s="6">
        <f>G216</f>
        <v>1524.84222</v>
      </c>
      <c r="H215" s="6">
        <f>H216</f>
        <v>1524.84222</v>
      </c>
      <c r="I215" s="26">
        <f t="shared" si="10"/>
        <v>100</v>
      </c>
    </row>
    <row r="216" spans="1:9" ht="12.95" customHeight="1" x14ac:dyDescent="0.2">
      <c r="A216" s="3" t="s">
        <v>0</v>
      </c>
      <c r="B216" s="7" t="s">
        <v>77</v>
      </c>
      <c r="C216" s="5" t="s">
        <v>0</v>
      </c>
      <c r="D216" s="5" t="s">
        <v>0</v>
      </c>
      <c r="E216" s="5" t="s">
        <v>0</v>
      </c>
      <c r="F216" s="5" t="s">
        <v>0</v>
      </c>
      <c r="G216" s="8">
        <v>1524.84222</v>
      </c>
      <c r="H216" s="8">
        <v>1524.84222</v>
      </c>
      <c r="I216" s="26">
        <f t="shared" si="10"/>
        <v>100</v>
      </c>
    </row>
    <row r="217" spans="1:9" ht="27.4" customHeight="1" x14ac:dyDescent="0.2">
      <c r="A217" s="1" t="s">
        <v>0</v>
      </c>
      <c r="B217" s="2" t="s">
        <v>211</v>
      </c>
      <c r="C217" s="1" t="s">
        <v>33</v>
      </c>
      <c r="D217" s="1" t="s">
        <v>212</v>
      </c>
      <c r="E217" s="3" t="s">
        <v>0</v>
      </c>
      <c r="F217" s="3" t="s">
        <v>0</v>
      </c>
      <c r="G217" s="18">
        <f>G218</f>
        <v>461.22223000000002</v>
      </c>
      <c r="H217" s="18">
        <f>H218</f>
        <v>461.22223000000002</v>
      </c>
      <c r="I217" s="26">
        <f t="shared" si="10"/>
        <v>100</v>
      </c>
    </row>
    <row r="218" spans="1:9" ht="40.5" customHeight="1" x14ac:dyDescent="0.2">
      <c r="A218" s="3" t="s">
        <v>0</v>
      </c>
      <c r="B218" s="4" t="s">
        <v>213</v>
      </c>
      <c r="C218" s="5" t="s">
        <v>33</v>
      </c>
      <c r="D218" s="5" t="s">
        <v>212</v>
      </c>
      <c r="E218" s="5" t="s">
        <v>214</v>
      </c>
      <c r="F218" s="3" t="s">
        <v>0</v>
      </c>
      <c r="G218" s="6">
        <f>G219+G222</f>
        <v>461.22223000000002</v>
      </c>
      <c r="H218" s="6">
        <f>H219+H222</f>
        <v>461.22223000000002</v>
      </c>
      <c r="I218" s="26">
        <f t="shared" si="10"/>
        <v>100</v>
      </c>
    </row>
    <row r="219" spans="1:9" ht="80.45" customHeight="1" x14ac:dyDescent="0.2">
      <c r="A219" s="3" t="s">
        <v>0</v>
      </c>
      <c r="B219" s="4" t="s">
        <v>215</v>
      </c>
      <c r="C219" s="5" t="s">
        <v>33</v>
      </c>
      <c r="D219" s="5" t="s">
        <v>212</v>
      </c>
      <c r="E219" s="5" t="s">
        <v>216</v>
      </c>
      <c r="F219" s="3" t="s">
        <v>0</v>
      </c>
      <c r="G219" s="6">
        <f>G220</f>
        <v>415.1</v>
      </c>
      <c r="H219" s="6">
        <f>H220</f>
        <v>415.1</v>
      </c>
      <c r="I219" s="26">
        <f t="shared" si="10"/>
        <v>100</v>
      </c>
    </row>
    <row r="220" spans="1:9" ht="12.95" customHeight="1" x14ac:dyDescent="0.2">
      <c r="A220" s="3" t="s">
        <v>0</v>
      </c>
      <c r="B220" s="4" t="s">
        <v>30</v>
      </c>
      <c r="C220" s="5" t="s">
        <v>33</v>
      </c>
      <c r="D220" s="5" t="s">
        <v>212</v>
      </c>
      <c r="E220" s="5" t="s">
        <v>216</v>
      </c>
      <c r="F220" s="5" t="s">
        <v>31</v>
      </c>
      <c r="G220" s="6">
        <f>G221</f>
        <v>415.1</v>
      </c>
      <c r="H220" s="6">
        <f>H221</f>
        <v>415.1</v>
      </c>
      <c r="I220" s="26">
        <f t="shared" si="10"/>
        <v>100</v>
      </c>
    </row>
    <row r="221" spans="1:9" ht="12.95" customHeight="1" x14ac:dyDescent="0.2">
      <c r="A221" s="3" t="s">
        <v>0</v>
      </c>
      <c r="B221" s="7" t="s">
        <v>40</v>
      </c>
      <c r="C221" s="5" t="s">
        <v>0</v>
      </c>
      <c r="D221" s="5" t="s">
        <v>0</v>
      </c>
      <c r="E221" s="5" t="s">
        <v>0</v>
      </c>
      <c r="F221" s="5" t="s">
        <v>0</v>
      </c>
      <c r="G221" s="8">
        <v>415.1</v>
      </c>
      <c r="H221" s="8">
        <v>415.1</v>
      </c>
      <c r="I221" s="26">
        <f t="shared" si="10"/>
        <v>100</v>
      </c>
    </row>
    <row r="222" spans="1:9" ht="93.4" customHeight="1" x14ac:dyDescent="0.2">
      <c r="A222" s="3" t="s">
        <v>0</v>
      </c>
      <c r="B222" s="4" t="s">
        <v>217</v>
      </c>
      <c r="C222" s="5" t="s">
        <v>33</v>
      </c>
      <c r="D222" s="5" t="s">
        <v>212</v>
      </c>
      <c r="E222" s="5" t="s">
        <v>218</v>
      </c>
      <c r="F222" s="3" t="s">
        <v>0</v>
      </c>
      <c r="G222" s="6">
        <f>G223</f>
        <v>46.122230000000002</v>
      </c>
      <c r="H222" s="6">
        <f>H223</f>
        <v>46.122230000000002</v>
      </c>
      <c r="I222" s="26">
        <f t="shared" si="10"/>
        <v>100</v>
      </c>
    </row>
    <row r="223" spans="1:9" ht="12.95" customHeight="1" x14ac:dyDescent="0.2">
      <c r="A223" s="3" t="s">
        <v>0</v>
      </c>
      <c r="B223" s="4" t="s">
        <v>30</v>
      </c>
      <c r="C223" s="5" t="s">
        <v>33</v>
      </c>
      <c r="D223" s="5" t="s">
        <v>212</v>
      </c>
      <c r="E223" s="5" t="s">
        <v>218</v>
      </c>
      <c r="F223" s="5" t="s">
        <v>31</v>
      </c>
      <c r="G223" s="6">
        <f>G224</f>
        <v>46.122230000000002</v>
      </c>
      <c r="H223" s="6">
        <f>H224</f>
        <v>46.122230000000002</v>
      </c>
      <c r="I223" s="26">
        <f t="shared" si="10"/>
        <v>100</v>
      </c>
    </row>
    <row r="224" spans="1:9" ht="12.95" customHeight="1" x14ac:dyDescent="0.2">
      <c r="A224" s="3" t="s">
        <v>0</v>
      </c>
      <c r="B224" s="7" t="s">
        <v>77</v>
      </c>
      <c r="C224" s="5" t="s">
        <v>0</v>
      </c>
      <c r="D224" s="5" t="s">
        <v>0</v>
      </c>
      <c r="E224" s="5" t="s">
        <v>0</v>
      </c>
      <c r="F224" s="5" t="s">
        <v>0</v>
      </c>
      <c r="G224" s="8">
        <v>46.122230000000002</v>
      </c>
      <c r="H224" s="8">
        <v>46.122230000000002</v>
      </c>
      <c r="I224" s="26">
        <f t="shared" si="10"/>
        <v>100</v>
      </c>
    </row>
    <row r="225" spans="1:9" ht="27.4" customHeight="1" x14ac:dyDescent="0.2">
      <c r="A225" s="1" t="s">
        <v>11</v>
      </c>
      <c r="B225" s="2" t="s">
        <v>219</v>
      </c>
      <c r="C225" s="1" t="s">
        <v>181</v>
      </c>
      <c r="D225" s="1" t="s">
        <v>0</v>
      </c>
      <c r="E225" s="3" t="s">
        <v>0</v>
      </c>
      <c r="F225" s="3" t="s">
        <v>0</v>
      </c>
      <c r="G225" s="18">
        <f>G226+G244+G270</f>
        <v>78393.625279999993</v>
      </c>
      <c r="H225" s="18">
        <f>H226+H244+H270</f>
        <v>77890.072279999993</v>
      </c>
      <c r="I225" s="26">
        <f t="shared" si="10"/>
        <v>99.357660781471139</v>
      </c>
    </row>
    <row r="226" spans="1:9" ht="14.45" customHeight="1" x14ac:dyDescent="0.2">
      <c r="A226" s="1" t="s">
        <v>0</v>
      </c>
      <c r="B226" s="2" t="s">
        <v>220</v>
      </c>
      <c r="C226" s="1" t="s">
        <v>181</v>
      </c>
      <c r="D226" s="1" t="s">
        <v>15</v>
      </c>
      <c r="E226" s="3" t="s">
        <v>0</v>
      </c>
      <c r="F226" s="3" t="s">
        <v>0</v>
      </c>
      <c r="G226" s="18">
        <f>G227+G231</f>
        <v>5171.5081699999992</v>
      </c>
      <c r="H226" s="18">
        <f>H227+H231</f>
        <v>4984.7949299999991</v>
      </c>
      <c r="I226" s="26">
        <f t="shared" si="10"/>
        <v>96.389578554992411</v>
      </c>
    </row>
    <row r="227" spans="1:9" ht="53.45" customHeight="1" x14ac:dyDescent="0.2">
      <c r="A227" s="3" t="s">
        <v>0</v>
      </c>
      <c r="B227" s="4" t="s">
        <v>47</v>
      </c>
      <c r="C227" s="5" t="s">
        <v>181</v>
      </c>
      <c r="D227" s="5" t="s">
        <v>15</v>
      </c>
      <c r="E227" s="5" t="s">
        <v>48</v>
      </c>
      <c r="F227" s="3" t="s">
        <v>0</v>
      </c>
      <c r="G227" s="6">
        <f t="shared" ref="G227:H229" si="12">G228</f>
        <v>1347.0132100000001</v>
      </c>
      <c r="H227" s="6">
        <f t="shared" si="12"/>
        <v>1288.6039699999999</v>
      </c>
      <c r="I227" s="26">
        <f t="shared" si="10"/>
        <v>95.663796051413613</v>
      </c>
    </row>
    <row r="228" spans="1:9" ht="27.4" customHeight="1" x14ac:dyDescent="0.2">
      <c r="A228" s="3" t="s">
        <v>0</v>
      </c>
      <c r="B228" s="4" t="s">
        <v>78</v>
      </c>
      <c r="C228" s="5" t="s">
        <v>181</v>
      </c>
      <c r="D228" s="5" t="s">
        <v>15</v>
      </c>
      <c r="E228" s="5" t="s">
        <v>79</v>
      </c>
      <c r="F228" s="3" t="s">
        <v>0</v>
      </c>
      <c r="G228" s="6">
        <f t="shared" si="12"/>
        <v>1347.0132100000001</v>
      </c>
      <c r="H228" s="6">
        <f t="shared" si="12"/>
        <v>1288.6039699999999</v>
      </c>
      <c r="I228" s="26">
        <f t="shared" si="10"/>
        <v>95.663796051413613</v>
      </c>
    </row>
    <row r="229" spans="1:9" ht="80.45" customHeight="1" x14ac:dyDescent="0.2">
      <c r="A229" s="3" t="s">
        <v>0</v>
      </c>
      <c r="B229" s="4" t="s">
        <v>221</v>
      </c>
      <c r="C229" s="5" t="s">
        <v>181</v>
      </c>
      <c r="D229" s="5" t="s">
        <v>15</v>
      </c>
      <c r="E229" s="5" t="s">
        <v>222</v>
      </c>
      <c r="F229" s="3" t="s">
        <v>0</v>
      </c>
      <c r="G229" s="6">
        <f t="shared" si="12"/>
        <v>1347.0132100000001</v>
      </c>
      <c r="H229" s="6">
        <f t="shared" si="12"/>
        <v>1288.6039699999999</v>
      </c>
      <c r="I229" s="26">
        <f t="shared" si="10"/>
        <v>95.663796051413613</v>
      </c>
    </row>
    <row r="230" spans="1:9" ht="27.4" customHeight="1" x14ac:dyDescent="0.2">
      <c r="A230" s="3" t="s">
        <v>0</v>
      </c>
      <c r="B230" s="4" t="s">
        <v>28</v>
      </c>
      <c r="C230" s="5" t="s">
        <v>181</v>
      </c>
      <c r="D230" s="5" t="s">
        <v>15</v>
      </c>
      <c r="E230" s="5" t="s">
        <v>222</v>
      </c>
      <c r="F230" s="5" t="s">
        <v>29</v>
      </c>
      <c r="G230" s="6">
        <v>1347.0132100000001</v>
      </c>
      <c r="H230" s="6">
        <v>1288.6039699999999</v>
      </c>
      <c r="I230" s="26">
        <f t="shared" si="10"/>
        <v>95.663796051413613</v>
      </c>
    </row>
    <row r="231" spans="1:9" ht="53.45" customHeight="1" x14ac:dyDescent="0.2">
      <c r="A231" s="3" t="s">
        <v>0</v>
      </c>
      <c r="B231" s="4" t="s">
        <v>223</v>
      </c>
      <c r="C231" s="5" t="s">
        <v>181</v>
      </c>
      <c r="D231" s="5" t="s">
        <v>15</v>
      </c>
      <c r="E231" s="5" t="s">
        <v>224</v>
      </c>
      <c r="F231" s="3" t="s">
        <v>0</v>
      </c>
      <c r="G231" s="6">
        <f>G232+G235+G238+G241</f>
        <v>3824.4949599999995</v>
      </c>
      <c r="H231" s="6">
        <f>H232+H235+H238+H241</f>
        <v>3696.1909599999994</v>
      </c>
      <c r="I231" s="26">
        <f t="shared" si="10"/>
        <v>96.6452041029752</v>
      </c>
    </row>
    <row r="232" spans="1:9" ht="80.45" customHeight="1" x14ac:dyDescent="0.2">
      <c r="A232" s="3" t="s">
        <v>0</v>
      </c>
      <c r="B232" s="4" t="s">
        <v>225</v>
      </c>
      <c r="C232" s="5" t="s">
        <v>181</v>
      </c>
      <c r="D232" s="5" t="s">
        <v>15</v>
      </c>
      <c r="E232" s="5" t="s">
        <v>226</v>
      </c>
      <c r="F232" s="3" t="s">
        <v>0</v>
      </c>
      <c r="G232" s="6">
        <f>G233</f>
        <v>3341.25</v>
      </c>
      <c r="H232" s="6">
        <f>H233</f>
        <v>3212.9459999999999</v>
      </c>
      <c r="I232" s="26">
        <f t="shared" si="10"/>
        <v>96.16</v>
      </c>
    </row>
    <row r="233" spans="1:9" ht="40.5" customHeight="1" x14ac:dyDescent="0.2">
      <c r="A233" s="3" t="s">
        <v>0</v>
      </c>
      <c r="B233" s="4" t="s">
        <v>100</v>
      </c>
      <c r="C233" s="5" t="s">
        <v>181</v>
      </c>
      <c r="D233" s="5" t="s">
        <v>15</v>
      </c>
      <c r="E233" s="5" t="s">
        <v>226</v>
      </c>
      <c r="F233" s="5" t="s">
        <v>101</v>
      </c>
      <c r="G233" s="6">
        <f>G234</f>
        <v>3341.25</v>
      </c>
      <c r="H233" s="6">
        <f>H234</f>
        <v>3212.9459999999999</v>
      </c>
      <c r="I233" s="26">
        <f t="shared" si="10"/>
        <v>96.16</v>
      </c>
    </row>
    <row r="234" spans="1:9" ht="12.95" customHeight="1" x14ac:dyDescent="0.2">
      <c r="A234" s="3" t="s">
        <v>0</v>
      </c>
      <c r="B234" s="7" t="s">
        <v>40</v>
      </c>
      <c r="C234" s="5" t="s">
        <v>0</v>
      </c>
      <c r="D234" s="5" t="s">
        <v>0</v>
      </c>
      <c r="E234" s="5" t="s">
        <v>0</v>
      </c>
      <c r="F234" s="5" t="s">
        <v>0</v>
      </c>
      <c r="G234" s="8">
        <v>3341.25</v>
      </c>
      <c r="H234" s="8">
        <v>3212.9459999999999</v>
      </c>
      <c r="I234" s="26">
        <f t="shared" si="10"/>
        <v>96.16</v>
      </c>
    </row>
    <row r="235" spans="1:9" ht="80.45" customHeight="1" x14ac:dyDescent="0.2">
      <c r="A235" s="3" t="s">
        <v>0</v>
      </c>
      <c r="B235" s="4" t="s">
        <v>227</v>
      </c>
      <c r="C235" s="5" t="s">
        <v>181</v>
      </c>
      <c r="D235" s="5" t="s">
        <v>15</v>
      </c>
      <c r="E235" s="5" t="s">
        <v>228</v>
      </c>
      <c r="F235" s="3" t="s">
        <v>0</v>
      </c>
      <c r="G235" s="6">
        <f>G236</f>
        <v>33.75</v>
      </c>
      <c r="H235" s="6">
        <f>H236</f>
        <v>33.75</v>
      </c>
      <c r="I235" s="26">
        <f t="shared" si="10"/>
        <v>100</v>
      </c>
    </row>
    <row r="236" spans="1:9" ht="40.5" customHeight="1" x14ac:dyDescent="0.2">
      <c r="A236" s="3" t="s">
        <v>0</v>
      </c>
      <c r="B236" s="4" t="s">
        <v>100</v>
      </c>
      <c r="C236" s="5" t="s">
        <v>181</v>
      </c>
      <c r="D236" s="5" t="s">
        <v>15</v>
      </c>
      <c r="E236" s="5" t="s">
        <v>228</v>
      </c>
      <c r="F236" s="5" t="s">
        <v>101</v>
      </c>
      <c r="G236" s="6">
        <f>G237</f>
        <v>33.75</v>
      </c>
      <c r="H236" s="6">
        <f>H237</f>
        <v>33.75</v>
      </c>
      <c r="I236" s="26">
        <f t="shared" si="10"/>
        <v>100</v>
      </c>
    </row>
    <row r="237" spans="1:9" ht="12.95" customHeight="1" x14ac:dyDescent="0.2">
      <c r="A237" s="3" t="s">
        <v>0</v>
      </c>
      <c r="B237" s="7" t="s">
        <v>77</v>
      </c>
      <c r="C237" s="5" t="s">
        <v>0</v>
      </c>
      <c r="D237" s="5" t="s">
        <v>0</v>
      </c>
      <c r="E237" s="5" t="s">
        <v>0</v>
      </c>
      <c r="F237" s="5" t="s">
        <v>0</v>
      </c>
      <c r="G237" s="8">
        <v>33.75</v>
      </c>
      <c r="H237" s="8">
        <v>33.75</v>
      </c>
      <c r="I237" s="26">
        <f t="shared" si="10"/>
        <v>100</v>
      </c>
    </row>
    <row r="238" spans="1:9" ht="80.45" customHeight="1" x14ac:dyDescent="0.2">
      <c r="A238" s="3" t="s">
        <v>0</v>
      </c>
      <c r="B238" s="4" t="s">
        <v>229</v>
      </c>
      <c r="C238" s="5" t="s">
        <v>181</v>
      </c>
      <c r="D238" s="5" t="s">
        <v>15</v>
      </c>
      <c r="E238" s="5" t="s">
        <v>230</v>
      </c>
      <c r="F238" s="3" t="s">
        <v>0</v>
      </c>
      <c r="G238" s="6">
        <f>G239</f>
        <v>445.00000999999997</v>
      </c>
      <c r="H238" s="6">
        <f>H239</f>
        <v>445.00000999999997</v>
      </c>
      <c r="I238" s="26">
        <f t="shared" si="10"/>
        <v>100</v>
      </c>
    </row>
    <row r="239" spans="1:9" ht="27.4" customHeight="1" x14ac:dyDescent="0.2">
      <c r="A239" s="3" t="s">
        <v>0</v>
      </c>
      <c r="B239" s="4" t="s">
        <v>28</v>
      </c>
      <c r="C239" s="5" t="s">
        <v>181</v>
      </c>
      <c r="D239" s="5" t="s">
        <v>15</v>
      </c>
      <c r="E239" s="5" t="s">
        <v>230</v>
      </c>
      <c r="F239" s="5" t="s">
        <v>29</v>
      </c>
      <c r="G239" s="6">
        <f>G240</f>
        <v>445.00000999999997</v>
      </c>
      <c r="H239" s="6">
        <f>H240</f>
        <v>445.00000999999997</v>
      </c>
      <c r="I239" s="26">
        <f t="shared" si="10"/>
        <v>100</v>
      </c>
    </row>
    <row r="240" spans="1:9" ht="12.95" customHeight="1" x14ac:dyDescent="0.2">
      <c r="A240" s="3" t="s">
        <v>0</v>
      </c>
      <c r="B240" s="7" t="s">
        <v>40</v>
      </c>
      <c r="C240" s="5" t="s">
        <v>0</v>
      </c>
      <c r="D240" s="5" t="s">
        <v>0</v>
      </c>
      <c r="E240" s="5" t="s">
        <v>0</v>
      </c>
      <c r="F240" s="5" t="s">
        <v>0</v>
      </c>
      <c r="G240" s="8">
        <v>445.00000999999997</v>
      </c>
      <c r="H240" s="8">
        <v>445.00000999999997</v>
      </c>
      <c r="I240" s="26">
        <f t="shared" si="10"/>
        <v>100</v>
      </c>
    </row>
    <row r="241" spans="1:9" ht="80.45" customHeight="1" x14ac:dyDescent="0.2">
      <c r="A241" s="3" t="s">
        <v>0</v>
      </c>
      <c r="B241" s="4" t="s">
        <v>231</v>
      </c>
      <c r="C241" s="5" t="s">
        <v>181</v>
      </c>
      <c r="D241" s="5" t="s">
        <v>15</v>
      </c>
      <c r="E241" s="5" t="s">
        <v>232</v>
      </c>
      <c r="F241" s="3" t="s">
        <v>0</v>
      </c>
      <c r="G241" s="6">
        <f>G242</f>
        <v>4.4949500000000002</v>
      </c>
      <c r="H241" s="6">
        <f>H242</f>
        <v>4.4949500000000002</v>
      </c>
      <c r="I241" s="26">
        <f t="shared" si="10"/>
        <v>100</v>
      </c>
    </row>
    <row r="242" spans="1:9" ht="27.4" customHeight="1" x14ac:dyDescent="0.2">
      <c r="A242" s="3" t="s">
        <v>0</v>
      </c>
      <c r="B242" s="4" t="s">
        <v>28</v>
      </c>
      <c r="C242" s="5" t="s">
        <v>181</v>
      </c>
      <c r="D242" s="5" t="s">
        <v>15</v>
      </c>
      <c r="E242" s="5" t="s">
        <v>232</v>
      </c>
      <c r="F242" s="5" t="s">
        <v>29</v>
      </c>
      <c r="G242" s="6">
        <f>G243</f>
        <v>4.4949500000000002</v>
      </c>
      <c r="H242" s="6">
        <f>H243</f>
        <v>4.4949500000000002</v>
      </c>
      <c r="I242" s="26">
        <f t="shared" si="10"/>
        <v>100</v>
      </c>
    </row>
    <row r="243" spans="1:9" ht="12.95" customHeight="1" x14ac:dyDescent="0.2">
      <c r="A243" s="3" t="s">
        <v>0</v>
      </c>
      <c r="B243" s="7" t="s">
        <v>77</v>
      </c>
      <c r="C243" s="5" t="s">
        <v>0</v>
      </c>
      <c r="D243" s="5" t="s">
        <v>0</v>
      </c>
      <c r="E243" s="5" t="s">
        <v>0</v>
      </c>
      <c r="F243" s="5" t="s">
        <v>0</v>
      </c>
      <c r="G243" s="8">
        <v>4.4949500000000002</v>
      </c>
      <c r="H243" s="8">
        <v>4.4949500000000002</v>
      </c>
      <c r="I243" s="26">
        <f t="shared" si="10"/>
        <v>100</v>
      </c>
    </row>
    <row r="244" spans="1:9" ht="14.45" customHeight="1" x14ac:dyDescent="0.2">
      <c r="A244" s="1" t="s">
        <v>0</v>
      </c>
      <c r="B244" s="2" t="s">
        <v>233</v>
      </c>
      <c r="C244" s="1" t="s">
        <v>181</v>
      </c>
      <c r="D244" s="1" t="s">
        <v>17</v>
      </c>
      <c r="E244" s="3" t="s">
        <v>0</v>
      </c>
      <c r="F244" s="3" t="s">
        <v>0</v>
      </c>
      <c r="G244" s="18">
        <f>G245</f>
        <v>34304.537750000003</v>
      </c>
      <c r="H244" s="18">
        <f>H245</f>
        <v>33987.697990000001</v>
      </c>
      <c r="I244" s="26">
        <f t="shared" si="10"/>
        <v>99.07639111096897</v>
      </c>
    </row>
    <row r="245" spans="1:9" ht="80.45" customHeight="1" x14ac:dyDescent="0.2">
      <c r="A245" s="3" t="s">
        <v>0</v>
      </c>
      <c r="B245" s="4" t="s">
        <v>199</v>
      </c>
      <c r="C245" s="5" t="s">
        <v>181</v>
      </c>
      <c r="D245" s="5" t="s">
        <v>17</v>
      </c>
      <c r="E245" s="5" t="s">
        <v>200</v>
      </c>
      <c r="F245" s="3" t="s">
        <v>0</v>
      </c>
      <c r="G245" s="6">
        <f>G246+G263</f>
        <v>34304.537750000003</v>
      </c>
      <c r="H245" s="6">
        <f>H246+H263</f>
        <v>33987.697990000001</v>
      </c>
      <c r="I245" s="26">
        <f t="shared" si="10"/>
        <v>99.07639111096897</v>
      </c>
    </row>
    <row r="246" spans="1:9" ht="40.5" customHeight="1" x14ac:dyDescent="0.2">
      <c r="A246" s="3" t="s">
        <v>0</v>
      </c>
      <c r="B246" s="4" t="s">
        <v>234</v>
      </c>
      <c r="C246" s="5" t="s">
        <v>181</v>
      </c>
      <c r="D246" s="5" t="s">
        <v>17</v>
      </c>
      <c r="E246" s="5" t="s">
        <v>235</v>
      </c>
      <c r="F246" s="3" t="s">
        <v>0</v>
      </c>
      <c r="G246" s="6">
        <f>G247+G250+G253+G255+G258+G261</f>
        <v>10256.43562</v>
      </c>
      <c r="H246" s="6">
        <f>H247+H250+H253+H255+H258+H261</f>
        <v>10256.43562</v>
      </c>
      <c r="I246" s="26">
        <f t="shared" si="10"/>
        <v>100</v>
      </c>
    </row>
    <row r="247" spans="1:9" ht="53.45" customHeight="1" x14ac:dyDescent="0.2">
      <c r="A247" s="3" t="s">
        <v>0</v>
      </c>
      <c r="B247" s="4" t="s">
        <v>236</v>
      </c>
      <c r="C247" s="5" t="s">
        <v>181</v>
      </c>
      <c r="D247" s="5" t="s">
        <v>17</v>
      </c>
      <c r="E247" s="5" t="s">
        <v>237</v>
      </c>
      <c r="F247" s="3" t="s">
        <v>0</v>
      </c>
      <c r="G247" s="6">
        <f>G248</f>
        <v>1854.58</v>
      </c>
      <c r="H247" s="6">
        <f>H248</f>
        <v>1854.58</v>
      </c>
      <c r="I247" s="26">
        <f t="shared" si="10"/>
        <v>100</v>
      </c>
    </row>
    <row r="248" spans="1:9" ht="27.4" customHeight="1" x14ac:dyDescent="0.2">
      <c r="A248" s="3" t="s">
        <v>0</v>
      </c>
      <c r="B248" s="4" t="s">
        <v>28</v>
      </c>
      <c r="C248" s="5" t="s">
        <v>181</v>
      </c>
      <c r="D248" s="5" t="s">
        <v>17</v>
      </c>
      <c r="E248" s="5" t="s">
        <v>237</v>
      </c>
      <c r="F248" s="5" t="s">
        <v>29</v>
      </c>
      <c r="G248" s="6">
        <f>G249</f>
        <v>1854.58</v>
      </c>
      <c r="H248" s="6">
        <f>H249</f>
        <v>1854.58</v>
      </c>
      <c r="I248" s="26">
        <f t="shared" si="10"/>
        <v>100</v>
      </c>
    </row>
    <row r="249" spans="1:9" ht="12.95" customHeight="1" x14ac:dyDescent="0.2">
      <c r="A249" s="3" t="s">
        <v>0</v>
      </c>
      <c r="B249" s="7" t="s">
        <v>40</v>
      </c>
      <c r="C249" s="5" t="s">
        <v>0</v>
      </c>
      <c r="D249" s="5" t="s">
        <v>0</v>
      </c>
      <c r="E249" s="5" t="s">
        <v>0</v>
      </c>
      <c r="F249" s="5" t="s">
        <v>0</v>
      </c>
      <c r="G249" s="8">
        <v>1854.58</v>
      </c>
      <c r="H249" s="8">
        <v>1854.58</v>
      </c>
      <c r="I249" s="26">
        <f t="shared" si="10"/>
        <v>100</v>
      </c>
    </row>
    <row r="250" spans="1:9" ht="53.45" customHeight="1" x14ac:dyDescent="0.2">
      <c r="A250" s="3" t="s">
        <v>0</v>
      </c>
      <c r="B250" s="4" t="s">
        <v>238</v>
      </c>
      <c r="C250" s="5" t="s">
        <v>181</v>
      </c>
      <c r="D250" s="5" t="s">
        <v>17</v>
      </c>
      <c r="E250" s="5" t="s">
        <v>239</v>
      </c>
      <c r="F250" s="3" t="s">
        <v>0</v>
      </c>
      <c r="G250" s="6">
        <f>G251</f>
        <v>37.848570000000002</v>
      </c>
      <c r="H250" s="6">
        <f>H251</f>
        <v>37.848570000000002</v>
      </c>
      <c r="I250" s="26">
        <f t="shared" si="10"/>
        <v>100</v>
      </c>
    </row>
    <row r="251" spans="1:9" ht="27.4" customHeight="1" x14ac:dyDescent="0.2">
      <c r="A251" s="3" t="s">
        <v>0</v>
      </c>
      <c r="B251" s="4" t="s">
        <v>28</v>
      </c>
      <c r="C251" s="5" t="s">
        <v>181</v>
      </c>
      <c r="D251" s="5" t="s">
        <v>17</v>
      </c>
      <c r="E251" s="5" t="s">
        <v>239</v>
      </c>
      <c r="F251" s="5" t="s">
        <v>29</v>
      </c>
      <c r="G251" s="6">
        <f>G252</f>
        <v>37.848570000000002</v>
      </c>
      <c r="H251" s="6">
        <f>H252</f>
        <v>37.848570000000002</v>
      </c>
      <c r="I251" s="26">
        <f t="shared" si="10"/>
        <v>100</v>
      </c>
    </row>
    <row r="252" spans="1:9" ht="12.95" customHeight="1" x14ac:dyDescent="0.2">
      <c r="A252" s="3" t="s">
        <v>0</v>
      </c>
      <c r="B252" s="7" t="s">
        <v>77</v>
      </c>
      <c r="C252" s="5" t="s">
        <v>0</v>
      </c>
      <c r="D252" s="5" t="s">
        <v>0</v>
      </c>
      <c r="E252" s="5" t="s">
        <v>0</v>
      </c>
      <c r="F252" s="5" t="s">
        <v>0</v>
      </c>
      <c r="G252" s="8">
        <v>37.848570000000002</v>
      </c>
      <c r="H252" s="8">
        <v>37.848570000000002</v>
      </c>
      <c r="I252" s="26">
        <f t="shared" si="10"/>
        <v>100</v>
      </c>
    </row>
    <row r="253" spans="1:9" ht="53.45" customHeight="1" x14ac:dyDescent="0.2">
      <c r="A253" s="3" t="s">
        <v>0</v>
      </c>
      <c r="B253" s="4" t="s">
        <v>240</v>
      </c>
      <c r="C253" s="5" t="s">
        <v>181</v>
      </c>
      <c r="D253" s="5" t="s">
        <v>17</v>
      </c>
      <c r="E253" s="5" t="s">
        <v>241</v>
      </c>
      <c r="F253" s="3" t="s">
        <v>0</v>
      </c>
      <c r="G253" s="6">
        <f>G254</f>
        <v>25.939430000000002</v>
      </c>
      <c r="H253" s="6">
        <f>H254</f>
        <v>25.939430000000002</v>
      </c>
      <c r="I253" s="26">
        <f t="shared" si="10"/>
        <v>100</v>
      </c>
    </row>
    <row r="254" spans="1:9" ht="27.4" customHeight="1" x14ac:dyDescent="0.2">
      <c r="A254" s="3" t="s">
        <v>0</v>
      </c>
      <c r="B254" s="4" t="s">
        <v>28</v>
      </c>
      <c r="C254" s="5" t="s">
        <v>181</v>
      </c>
      <c r="D254" s="5" t="s">
        <v>17</v>
      </c>
      <c r="E254" s="5" t="s">
        <v>241</v>
      </c>
      <c r="F254" s="5" t="s">
        <v>29</v>
      </c>
      <c r="G254" s="6">
        <v>25.939430000000002</v>
      </c>
      <c r="H254" s="6">
        <v>25.939430000000002</v>
      </c>
      <c r="I254" s="26">
        <f t="shared" si="10"/>
        <v>100</v>
      </c>
    </row>
    <row r="255" spans="1:9" ht="80.45" customHeight="1" x14ac:dyDescent="0.2">
      <c r="A255" s="3" t="s">
        <v>0</v>
      </c>
      <c r="B255" s="4" t="s">
        <v>242</v>
      </c>
      <c r="C255" s="5" t="s">
        <v>181</v>
      </c>
      <c r="D255" s="5" t="s">
        <v>17</v>
      </c>
      <c r="E255" s="5" t="s">
        <v>243</v>
      </c>
      <c r="F255" s="3" t="s">
        <v>0</v>
      </c>
      <c r="G255" s="6">
        <f>G256</f>
        <v>1470</v>
      </c>
      <c r="H255" s="6">
        <f>H256</f>
        <v>1470</v>
      </c>
      <c r="I255" s="26">
        <f t="shared" si="10"/>
        <v>100</v>
      </c>
    </row>
    <row r="256" spans="1:9" ht="27.4" customHeight="1" x14ac:dyDescent="0.2">
      <c r="A256" s="3" t="s">
        <v>0</v>
      </c>
      <c r="B256" s="4" t="s">
        <v>28</v>
      </c>
      <c r="C256" s="5" t="s">
        <v>181</v>
      </c>
      <c r="D256" s="5" t="s">
        <v>17</v>
      </c>
      <c r="E256" s="5" t="s">
        <v>243</v>
      </c>
      <c r="F256" s="5" t="s">
        <v>29</v>
      </c>
      <c r="G256" s="6">
        <f>G257</f>
        <v>1470</v>
      </c>
      <c r="H256" s="6">
        <f>H257</f>
        <v>1470</v>
      </c>
      <c r="I256" s="26">
        <f t="shared" si="10"/>
        <v>100</v>
      </c>
    </row>
    <row r="257" spans="1:9" ht="12.95" customHeight="1" x14ac:dyDescent="0.2">
      <c r="A257" s="3" t="s">
        <v>0</v>
      </c>
      <c r="B257" s="7" t="s">
        <v>40</v>
      </c>
      <c r="C257" s="5" t="s">
        <v>0</v>
      </c>
      <c r="D257" s="5" t="s">
        <v>0</v>
      </c>
      <c r="E257" s="5" t="s">
        <v>0</v>
      </c>
      <c r="F257" s="5" t="s">
        <v>0</v>
      </c>
      <c r="G257" s="8">
        <v>1470</v>
      </c>
      <c r="H257" s="8">
        <v>1470</v>
      </c>
      <c r="I257" s="26">
        <f t="shared" si="10"/>
        <v>100</v>
      </c>
    </row>
    <row r="258" spans="1:9" ht="80.45" customHeight="1" x14ac:dyDescent="0.2">
      <c r="A258" s="3" t="s">
        <v>0</v>
      </c>
      <c r="B258" s="4" t="s">
        <v>244</v>
      </c>
      <c r="C258" s="5" t="s">
        <v>181</v>
      </c>
      <c r="D258" s="5" t="s">
        <v>17</v>
      </c>
      <c r="E258" s="5" t="s">
        <v>245</v>
      </c>
      <c r="F258" s="3" t="s">
        <v>0</v>
      </c>
      <c r="G258" s="6">
        <f>G259</f>
        <v>30</v>
      </c>
      <c r="H258" s="6">
        <f>H259</f>
        <v>30</v>
      </c>
      <c r="I258" s="26">
        <f t="shared" ref="I258:I321" si="13">H258/G258*100</f>
        <v>100</v>
      </c>
    </row>
    <row r="259" spans="1:9" ht="27.4" customHeight="1" x14ac:dyDescent="0.2">
      <c r="A259" s="3" t="s">
        <v>0</v>
      </c>
      <c r="B259" s="4" t="s">
        <v>28</v>
      </c>
      <c r="C259" s="5" t="s">
        <v>181</v>
      </c>
      <c r="D259" s="5" t="s">
        <v>17</v>
      </c>
      <c r="E259" s="5" t="s">
        <v>245</v>
      </c>
      <c r="F259" s="5" t="s">
        <v>29</v>
      </c>
      <c r="G259" s="6">
        <f>G260</f>
        <v>30</v>
      </c>
      <c r="H259" s="6">
        <f>H260</f>
        <v>30</v>
      </c>
      <c r="I259" s="26">
        <f t="shared" si="13"/>
        <v>100</v>
      </c>
    </row>
    <row r="260" spans="1:9" ht="12.95" customHeight="1" x14ac:dyDescent="0.2">
      <c r="A260" s="3" t="s">
        <v>0</v>
      </c>
      <c r="B260" s="7" t="s">
        <v>77</v>
      </c>
      <c r="C260" s="5" t="s">
        <v>0</v>
      </c>
      <c r="D260" s="5" t="s">
        <v>0</v>
      </c>
      <c r="E260" s="5" t="s">
        <v>0</v>
      </c>
      <c r="F260" s="5" t="s">
        <v>0</v>
      </c>
      <c r="G260" s="8">
        <v>30</v>
      </c>
      <c r="H260" s="8">
        <v>30</v>
      </c>
      <c r="I260" s="26">
        <f t="shared" si="13"/>
        <v>100</v>
      </c>
    </row>
    <row r="261" spans="1:9" ht="53.45" customHeight="1" x14ac:dyDescent="0.2">
      <c r="A261" s="3" t="s">
        <v>0</v>
      </c>
      <c r="B261" s="4" t="s">
        <v>246</v>
      </c>
      <c r="C261" s="5" t="s">
        <v>181</v>
      </c>
      <c r="D261" s="5" t="s">
        <v>17</v>
      </c>
      <c r="E261" s="5" t="s">
        <v>247</v>
      </c>
      <c r="F261" s="3" t="s">
        <v>0</v>
      </c>
      <c r="G261" s="6">
        <f>G262</f>
        <v>6838.0676199999998</v>
      </c>
      <c r="H261" s="6">
        <f>H262</f>
        <v>6838.0676199999998</v>
      </c>
      <c r="I261" s="26">
        <f t="shared" si="13"/>
        <v>100</v>
      </c>
    </row>
    <row r="262" spans="1:9" ht="12.95" customHeight="1" x14ac:dyDescent="0.2">
      <c r="A262" s="3" t="s">
        <v>0</v>
      </c>
      <c r="B262" s="4" t="s">
        <v>30</v>
      </c>
      <c r="C262" s="5" t="s">
        <v>181</v>
      </c>
      <c r="D262" s="5" t="s">
        <v>17</v>
      </c>
      <c r="E262" s="5" t="s">
        <v>247</v>
      </c>
      <c r="F262" s="5" t="s">
        <v>31</v>
      </c>
      <c r="G262" s="6">
        <v>6838.0676199999998</v>
      </c>
      <c r="H262" s="6">
        <v>6838.0676199999998</v>
      </c>
      <c r="I262" s="26">
        <f t="shared" si="13"/>
        <v>100</v>
      </c>
    </row>
    <row r="263" spans="1:9" ht="27.4" customHeight="1" x14ac:dyDescent="0.2">
      <c r="A263" s="3" t="s">
        <v>0</v>
      </c>
      <c r="B263" s="4" t="s">
        <v>248</v>
      </c>
      <c r="C263" s="5" t="s">
        <v>181</v>
      </c>
      <c r="D263" s="5" t="s">
        <v>17</v>
      </c>
      <c r="E263" s="5" t="s">
        <v>249</v>
      </c>
      <c r="F263" s="3" t="s">
        <v>0</v>
      </c>
      <c r="G263" s="6">
        <f>G264+G267</f>
        <v>24048.102129999999</v>
      </c>
      <c r="H263" s="6">
        <f>H264+H267</f>
        <v>23731.26237</v>
      </c>
      <c r="I263" s="26">
        <f t="shared" si="13"/>
        <v>98.682474989971283</v>
      </c>
    </row>
    <row r="264" spans="1:9" ht="53.45" customHeight="1" x14ac:dyDescent="0.2">
      <c r="A264" s="3" t="s">
        <v>0</v>
      </c>
      <c r="B264" s="4" t="s">
        <v>250</v>
      </c>
      <c r="C264" s="5" t="s">
        <v>181</v>
      </c>
      <c r="D264" s="5" t="s">
        <v>17</v>
      </c>
      <c r="E264" s="5" t="s">
        <v>251</v>
      </c>
      <c r="F264" s="3" t="s">
        <v>0</v>
      </c>
      <c r="G264" s="6">
        <f>G265</f>
        <v>23567.140090000001</v>
      </c>
      <c r="H264" s="6">
        <f>H265</f>
        <v>23256.637119999999</v>
      </c>
      <c r="I264" s="26">
        <f t="shared" si="13"/>
        <v>98.682474968052006</v>
      </c>
    </row>
    <row r="265" spans="1:9" ht="40.5" customHeight="1" x14ac:dyDescent="0.2">
      <c r="A265" s="3" t="s">
        <v>0</v>
      </c>
      <c r="B265" s="4" t="s">
        <v>100</v>
      </c>
      <c r="C265" s="5" t="s">
        <v>181</v>
      </c>
      <c r="D265" s="5" t="s">
        <v>17</v>
      </c>
      <c r="E265" s="5" t="s">
        <v>251</v>
      </c>
      <c r="F265" s="5" t="s">
        <v>101</v>
      </c>
      <c r="G265" s="6">
        <f>G266</f>
        <v>23567.140090000001</v>
      </c>
      <c r="H265" s="6">
        <f>H266</f>
        <v>23256.637119999999</v>
      </c>
      <c r="I265" s="26">
        <f t="shared" si="13"/>
        <v>98.682474968052006</v>
      </c>
    </row>
    <row r="266" spans="1:9" ht="12.95" customHeight="1" x14ac:dyDescent="0.2">
      <c r="A266" s="3" t="s">
        <v>0</v>
      </c>
      <c r="B266" s="7" t="s">
        <v>40</v>
      </c>
      <c r="C266" s="5" t="s">
        <v>0</v>
      </c>
      <c r="D266" s="5" t="s">
        <v>0</v>
      </c>
      <c r="E266" s="5" t="s">
        <v>0</v>
      </c>
      <c r="F266" s="5" t="s">
        <v>0</v>
      </c>
      <c r="G266" s="8">
        <v>23567.140090000001</v>
      </c>
      <c r="H266" s="8">
        <f>[1]Table1!$H$185</f>
        <v>23256.637119999999</v>
      </c>
      <c r="I266" s="26">
        <f t="shared" si="13"/>
        <v>98.682474968052006</v>
      </c>
    </row>
    <row r="267" spans="1:9" ht="53.45" customHeight="1" x14ac:dyDescent="0.2">
      <c r="A267" s="3" t="s">
        <v>0</v>
      </c>
      <c r="B267" s="4" t="s">
        <v>252</v>
      </c>
      <c r="C267" s="5" t="s">
        <v>181</v>
      </c>
      <c r="D267" s="5" t="s">
        <v>17</v>
      </c>
      <c r="E267" s="5" t="s">
        <v>253</v>
      </c>
      <c r="F267" s="3" t="s">
        <v>0</v>
      </c>
      <c r="G267" s="6">
        <f>G268</f>
        <v>480.96204</v>
      </c>
      <c r="H267" s="6">
        <f>H268</f>
        <v>474.62524999999999</v>
      </c>
      <c r="I267" s="26">
        <f t="shared" si="13"/>
        <v>98.682476064015361</v>
      </c>
    </row>
    <row r="268" spans="1:9" ht="40.5" customHeight="1" x14ac:dyDescent="0.2">
      <c r="A268" s="3" t="s">
        <v>0</v>
      </c>
      <c r="B268" s="4" t="s">
        <v>100</v>
      </c>
      <c r="C268" s="5" t="s">
        <v>181</v>
      </c>
      <c r="D268" s="5" t="s">
        <v>17</v>
      </c>
      <c r="E268" s="5" t="s">
        <v>253</v>
      </c>
      <c r="F268" s="5" t="s">
        <v>101</v>
      </c>
      <c r="G268" s="6">
        <f>G269</f>
        <v>480.96204</v>
      </c>
      <c r="H268" s="6">
        <f>H269</f>
        <v>474.62524999999999</v>
      </c>
      <c r="I268" s="26">
        <f t="shared" si="13"/>
        <v>98.682476064015361</v>
      </c>
    </row>
    <row r="269" spans="1:9" ht="12.95" customHeight="1" x14ac:dyDescent="0.2">
      <c r="A269" s="3" t="s">
        <v>0</v>
      </c>
      <c r="B269" s="7" t="s">
        <v>77</v>
      </c>
      <c r="C269" s="5" t="s">
        <v>0</v>
      </c>
      <c r="D269" s="5" t="s">
        <v>0</v>
      </c>
      <c r="E269" s="5" t="s">
        <v>0</v>
      </c>
      <c r="F269" s="5" t="s">
        <v>0</v>
      </c>
      <c r="G269" s="8">
        <v>480.96204</v>
      </c>
      <c r="H269" s="8">
        <f>[1]Table1!$H$188</f>
        <v>474.62524999999999</v>
      </c>
      <c r="I269" s="26">
        <f t="shared" si="13"/>
        <v>98.682476064015361</v>
      </c>
    </row>
    <row r="270" spans="1:9" ht="14.45" customHeight="1" x14ac:dyDescent="0.2">
      <c r="A270" s="1" t="s">
        <v>0</v>
      </c>
      <c r="B270" s="2" t="s">
        <v>254</v>
      </c>
      <c r="C270" s="1" t="s">
        <v>181</v>
      </c>
      <c r="D270" s="1" t="s">
        <v>25</v>
      </c>
      <c r="E270" s="3" t="s">
        <v>0</v>
      </c>
      <c r="F270" s="3" t="s">
        <v>0</v>
      </c>
      <c r="G270" s="18">
        <f>G271+G300</f>
        <v>38917.579359999989</v>
      </c>
      <c r="H270" s="18">
        <f>H271+H300</f>
        <v>38917.579359999989</v>
      </c>
      <c r="I270" s="26">
        <f t="shared" si="13"/>
        <v>100</v>
      </c>
    </row>
    <row r="271" spans="1:9" ht="80.45" customHeight="1" x14ac:dyDescent="0.2">
      <c r="A271" s="3" t="s">
        <v>0</v>
      </c>
      <c r="B271" s="4" t="s">
        <v>199</v>
      </c>
      <c r="C271" s="5" t="s">
        <v>181</v>
      </c>
      <c r="D271" s="5" t="s">
        <v>25</v>
      </c>
      <c r="E271" s="5" t="s">
        <v>200</v>
      </c>
      <c r="F271" s="3" t="s">
        <v>0</v>
      </c>
      <c r="G271" s="6">
        <f>G272+G287</f>
        <v>34988.710279999992</v>
      </c>
      <c r="H271" s="6">
        <f>H272+H287</f>
        <v>34988.710279999992</v>
      </c>
      <c r="I271" s="26">
        <f t="shared" si="13"/>
        <v>100</v>
      </c>
    </row>
    <row r="272" spans="1:9" ht="27.4" customHeight="1" x14ac:dyDescent="0.2">
      <c r="A272" s="3" t="s">
        <v>0</v>
      </c>
      <c r="B272" s="4" t="s">
        <v>201</v>
      </c>
      <c r="C272" s="5" t="s">
        <v>181</v>
      </c>
      <c r="D272" s="5" t="s">
        <v>25</v>
      </c>
      <c r="E272" s="5" t="s">
        <v>202</v>
      </c>
      <c r="F272" s="3" t="s">
        <v>0</v>
      </c>
      <c r="G272" s="6">
        <f>G273+G275+G277+G279+G281+G283+G285</f>
        <v>34190.717959999994</v>
      </c>
      <c r="H272" s="6">
        <f>H273+H275+H277+H279+H281+H283+H285</f>
        <v>34190.717959999994</v>
      </c>
      <c r="I272" s="26">
        <f t="shared" si="13"/>
        <v>100</v>
      </c>
    </row>
    <row r="273" spans="1:9" ht="53.45" customHeight="1" x14ac:dyDescent="0.2">
      <c r="A273" s="3" t="s">
        <v>0</v>
      </c>
      <c r="B273" s="4" t="s">
        <v>255</v>
      </c>
      <c r="C273" s="5" t="s">
        <v>181</v>
      </c>
      <c r="D273" s="5" t="s">
        <v>25</v>
      </c>
      <c r="E273" s="5" t="s">
        <v>256</v>
      </c>
      <c r="F273" s="3" t="s">
        <v>0</v>
      </c>
      <c r="G273" s="6">
        <f>G274</f>
        <v>4109.1919500000004</v>
      </c>
      <c r="H273" s="6">
        <f>H274</f>
        <v>4109.1919500000004</v>
      </c>
      <c r="I273" s="26">
        <f t="shared" si="13"/>
        <v>100</v>
      </c>
    </row>
    <row r="274" spans="1:9" ht="27.4" customHeight="1" x14ac:dyDescent="0.2">
      <c r="A274" s="3" t="s">
        <v>0</v>
      </c>
      <c r="B274" s="4" t="s">
        <v>28</v>
      </c>
      <c r="C274" s="5" t="s">
        <v>181</v>
      </c>
      <c r="D274" s="5" t="s">
        <v>25</v>
      </c>
      <c r="E274" s="5" t="s">
        <v>256</v>
      </c>
      <c r="F274" s="5" t="s">
        <v>29</v>
      </c>
      <c r="G274" s="6">
        <v>4109.1919500000004</v>
      </c>
      <c r="H274" s="6">
        <v>4109.1919500000004</v>
      </c>
      <c r="I274" s="26">
        <f t="shared" si="13"/>
        <v>100</v>
      </c>
    </row>
    <row r="275" spans="1:9" ht="40.5" customHeight="1" x14ac:dyDescent="0.2">
      <c r="A275" s="3" t="s">
        <v>0</v>
      </c>
      <c r="B275" s="4" t="s">
        <v>257</v>
      </c>
      <c r="C275" s="5" t="s">
        <v>181</v>
      </c>
      <c r="D275" s="5" t="s">
        <v>25</v>
      </c>
      <c r="E275" s="5" t="s">
        <v>258</v>
      </c>
      <c r="F275" s="3" t="s">
        <v>0</v>
      </c>
      <c r="G275" s="6">
        <f>G276</f>
        <v>2629.2423800000001</v>
      </c>
      <c r="H275" s="6">
        <f>H276</f>
        <v>2629.2423800000001</v>
      </c>
      <c r="I275" s="26">
        <f t="shared" si="13"/>
        <v>100</v>
      </c>
    </row>
    <row r="276" spans="1:9" ht="27.4" customHeight="1" x14ac:dyDescent="0.2">
      <c r="A276" s="3" t="s">
        <v>0</v>
      </c>
      <c r="B276" s="4" t="s">
        <v>28</v>
      </c>
      <c r="C276" s="5" t="s">
        <v>181</v>
      </c>
      <c r="D276" s="5" t="s">
        <v>25</v>
      </c>
      <c r="E276" s="5" t="s">
        <v>258</v>
      </c>
      <c r="F276" s="5" t="s">
        <v>29</v>
      </c>
      <c r="G276" s="6">
        <v>2629.2423800000001</v>
      </c>
      <c r="H276" s="6">
        <v>2629.2423800000001</v>
      </c>
      <c r="I276" s="26">
        <f t="shared" si="13"/>
        <v>100</v>
      </c>
    </row>
    <row r="277" spans="1:9" ht="40.5" customHeight="1" x14ac:dyDescent="0.2">
      <c r="A277" s="3" t="s">
        <v>0</v>
      </c>
      <c r="B277" s="4" t="s">
        <v>259</v>
      </c>
      <c r="C277" s="5" t="s">
        <v>181</v>
      </c>
      <c r="D277" s="5" t="s">
        <v>25</v>
      </c>
      <c r="E277" s="5" t="s">
        <v>260</v>
      </c>
      <c r="F277" s="3" t="s">
        <v>0</v>
      </c>
      <c r="G277" s="6">
        <f>G278</f>
        <v>170.10713999999999</v>
      </c>
      <c r="H277" s="6">
        <f>H278</f>
        <v>170.10713999999999</v>
      </c>
      <c r="I277" s="26">
        <f t="shared" si="13"/>
        <v>100</v>
      </c>
    </row>
    <row r="278" spans="1:9" ht="27.4" customHeight="1" x14ac:dyDescent="0.2">
      <c r="A278" s="3" t="s">
        <v>0</v>
      </c>
      <c r="B278" s="4" t="s">
        <v>28</v>
      </c>
      <c r="C278" s="5" t="s">
        <v>181</v>
      </c>
      <c r="D278" s="5" t="s">
        <v>25</v>
      </c>
      <c r="E278" s="5" t="s">
        <v>260</v>
      </c>
      <c r="F278" s="5" t="s">
        <v>29</v>
      </c>
      <c r="G278" s="6">
        <v>170.10713999999999</v>
      </c>
      <c r="H278" s="6">
        <v>170.10713999999999</v>
      </c>
      <c r="I278" s="26">
        <f t="shared" si="13"/>
        <v>100</v>
      </c>
    </row>
    <row r="279" spans="1:9" ht="67.349999999999994" customHeight="1" x14ac:dyDescent="0.2">
      <c r="A279" s="3" t="s">
        <v>0</v>
      </c>
      <c r="B279" s="4" t="s">
        <v>261</v>
      </c>
      <c r="C279" s="5" t="s">
        <v>181</v>
      </c>
      <c r="D279" s="5" t="s">
        <v>25</v>
      </c>
      <c r="E279" s="5" t="s">
        <v>262</v>
      </c>
      <c r="F279" s="3" t="s">
        <v>0</v>
      </c>
      <c r="G279" s="6">
        <f>G280</f>
        <v>22890.532169999999</v>
      </c>
      <c r="H279" s="6">
        <f>H280</f>
        <v>22890.532169999999</v>
      </c>
      <c r="I279" s="26">
        <f t="shared" si="13"/>
        <v>100</v>
      </c>
    </row>
    <row r="280" spans="1:9" ht="27.4" customHeight="1" x14ac:dyDescent="0.2">
      <c r="A280" s="3" t="s">
        <v>0</v>
      </c>
      <c r="B280" s="4" t="s">
        <v>28</v>
      </c>
      <c r="C280" s="5" t="s">
        <v>181</v>
      </c>
      <c r="D280" s="5" t="s">
        <v>25</v>
      </c>
      <c r="E280" s="5" t="s">
        <v>262</v>
      </c>
      <c r="F280" s="5" t="s">
        <v>29</v>
      </c>
      <c r="G280" s="6">
        <v>22890.532169999999</v>
      </c>
      <c r="H280" s="6">
        <v>22890.532169999999</v>
      </c>
      <c r="I280" s="26">
        <f t="shared" si="13"/>
        <v>100</v>
      </c>
    </row>
    <row r="281" spans="1:9" ht="40.5" customHeight="1" x14ac:dyDescent="0.2">
      <c r="A281" s="3" t="s">
        <v>0</v>
      </c>
      <c r="B281" s="4" t="s">
        <v>263</v>
      </c>
      <c r="C281" s="5" t="s">
        <v>181</v>
      </c>
      <c r="D281" s="5" t="s">
        <v>25</v>
      </c>
      <c r="E281" s="5" t="s">
        <v>264</v>
      </c>
      <c r="F281" s="3" t="s">
        <v>0</v>
      </c>
      <c r="G281" s="6">
        <f>G282</f>
        <v>247.69569000000001</v>
      </c>
      <c r="H281" s="6">
        <f>H282</f>
        <v>247.69569000000001</v>
      </c>
      <c r="I281" s="26">
        <f t="shared" si="13"/>
        <v>100</v>
      </c>
    </row>
    <row r="282" spans="1:9" ht="27.4" customHeight="1" x14ac:dyDescent="0.2">
      <c r="A282" s="3" t="s">
        <v>0</v>
      </c>
      <c r="B282" s="4" t="s">
        <v>28</v>
      </c>
      <c r="C282" s="5" t="s">
        <v>181</v>
      </c>
      <c r="D282" s="5" t="s">
        <v>25</v>
      </c>
      <c r="E282" s="5" t="s">
        <v>264</v>
      </c>
      <c r="F282" s="5" t="s">
        <v>29</v>
      </c>
      <c r="G282" s="6">
        <v>247.69569000000001</v>
      </c>
      <c r="H282" s="6">
        <v>247.69569000000001</v>
      </c>
      <c r="I282" s="26">
        <f t="shared" si="13"/>
        <v>100</v>
      </c>
    </row>
    <row r="283" spans="1:9" ht="14.45" customHeight="1" x14ac:dyDescent="0.2">
      <c r="A283" s="3" t="s">
        <v>0</v>
      </c>
      <c r="B283" s="4" t="s">
        <v>265</v>
      </c>
      <c r="C283" s="5" t="s">
        <v>181</v>
      </c>
      <c r="D283" s="5" t="s">
        <v>25</v>
      </c>
      <c r="E283" s="5" t="s">
        <v>266</v>
      </c>
      <c r="F283" s="3" t="s">
        <v>0</v>
      </c>
      <c r="G283" s="6">
        <f>G284</f>
        <v>2643.9486299999999</v>
      </c>
      <c r="H283" s="6">
        <f>H284</f>
        <v>2643.9486299999999</v>
      </c>
      <c r="I283" s="26">
        <f t="shared" si="13"/>
        <v>100</v>
      </c>
    </row>
    <row r="284" spans="1:9" ht="27.4" customHeight="1" x14ac:dyDescent="0.2">
      <c r="A284" s="3" t="s">
        <v>0</v>
      </c>
      <c r="B284" s="4" t="s">
        <v>28</v>
      </c>
      <c r="C284" s="5" t="s">
        <v>181</v>
      </c>
      <c r="D284" s="5" t="s">
        <v>25</v>
      </c>
      <c r="E284" s="5" t="s">
        <v>266</v>
      </c>
      <c r="F284" s="5" t="s">
        <v>29</v>
      </c>
      <c r="G284" s="6">
        <v>2643.9486299999999</v>
      </c>
      <c r="H284" s="6">
        <v>2643.9486299999999</v>
      </c>
      <c r="I284" s="26">
        <f t="shared" si="13"/>
        <v>100</v>
      </c>
    </row>
    <row r="285" spans="1:9" ht="40.5" customHeight="1" x14ac:dyDescent="0.2">
      <c r="A285" s="3" t="s">
        <v>0</v>
      </c>
      <c r="B285" s="4" t="s">
        <v>267</v>
      </c>
      <c r="C285" s="5" t="s">
        <v>181</v>
      </c>
      <c r="D285" s="5" t="s">
        <v>25</v>
      </c>
      <c r="E285" s="5" t="s">
        <v>268</v>
      </c>
      <c r="F285" s="3" t="s">
        <v>0</v>
      </c>
      <c r="G285" s="6">
        <f>G286</f>
        <v>1500</v>
      </c>
      <c r="H285" s="6">
        <f>H286</f>
        <v>1500</v>
      </c>
      <c r="I285" s="26">
        <f t="shared" si="13"/>
        <v>100</v>
      </c>
    </row>
    <row r="286" spans="1:9" ht="27.4" customHeight="1" x14ac:dyDescent="0.2">
      <c r="A286" s="3" t="s">
        <v>0</v>
      </c>
      <c r="B286" s="4" t="s">
        <v>28</v>
      </c>
      <c r="C286" s="5" t="s">
        <v>181</v>
      </c>
      <c r="D286" s="5" t="s">
        <v>25</v>
      </c>
      <c r="E286" s="5" t="s">
        <v>268</v>
      </c>
      <c r="F286" s="5" t="s">
        <v>29</v>
      </c>
      <c r="G286" s="6">
        <v>1500</v>
      </c>
      <c r="H286" s="6">
        <v>1500</v>
      </c>
      <c r="I286" s="26">
        <f t="shared" si="13"/>
        <v>100</v>
      </c>
    </row>
    <row r="287" spans="1:9" ht="40.5" customHeight="1" x14ac:dyDescent="0.2">
      <c r="A287" s="3" t="s">
        <v>0</v>
      </c>
      <c r="B287" s="4" t="s">
        <v>269</v>
      </c>
      <c r="C287" s="5" t="s">
        <v>181</v>
      </c>
      <c r="D287" s="5" t="s">
        <v>25</v>
      </c>
      <c r="E287" s="5" t="s">
        <v>270</v>
      </c>
      <c r="F287" s="3" t="s">
        <v>0</v>
      </c>
      <c r="G287" s="6">
        <f>G288+G291+G294+G297</f>
        <v>797.99231999999995</v>
      </c>
      <c r="H287" s="6">
        <f>H288+H291+H294+H297</f>
        <v>797.99231999999995</v>
      </c>
      <c r="I287" s="26">
        <f t="shared" si="13"/>
        <v>100</v>
      </c>
    </row>
    <row r="288" spans="1:9" ht="53.45" customHeight="1" x14ac:dyDescent="0.2">
      <c r="A288" s="3" t="s">
        <v>0</v>
      </c>
      <c r="B288" s="4" t="s">
        <v>271</v>
      </c>
      <c r="C288" s="5" t="s">
        <v>181</v>
      </c>
      <c r="D288" s="5" t="s">
        <v>25</v>
      </c>
      <c r="E288" s="5" t="s">
        <v>272</v>
      </c>
      <c r="F288" s="3" t="s">
        <v>0</v>
      </c>
      <c r="G288" s="6">
        <f>G289</f>
        <v>300.28399999999999</v>
      </c>
      <c r="H288" s="6">
        <f>H289</f>
        <v>300.28399999999999</v>
      </c>
      <c r="I288" s="26">
        <f t="shared" si="13"/>
        <v>100</v>
      </c>
    </row>
    <row r="289" spans="1:9" ht="27.4" customHeight="1" x14ac:dyDescent="0.2">
      <c r="A289" s="3" t="s">
        <v>0</v>
      </c>
      <c r="B289" s="4" t="s">
        <v>28</v>
      </c>
      <c r="C289" s="5" t="s">
        <v>181</v>
      </c>
      <c r="D289" s="5" t="s">
        <v>25</v>
      </c>
      <c r="E289" s="5" t="s">
        <v>272</v>
      </c>
      <c r="F289" s="5" t="s">
        <v>29</v>
      </c>
      <c r="G289" s="6">
        <f>G290</f>
        <v>300.28399999999999</v>
      </c>
      <c r="H289" s="6">
        <f>H290</f>
        <v>300.28399999999999</v>
      </c>
      <c r="I289" s="26">
        <f t="shared" si="13"/>
        <v>100</v>
      </c>
    </row>
    <row r="290" spans="1:9" ht="12.95" customHeight="1" x14ac:dyDescent="0.2">
      <c r="A290" s="3" t="s">
        <v>0</v>
      </c>
      <c r="B290" s="7" t="s">
        <v>40</v>
      </c>
      <c r="C290" s="5" t="s">
        <v>0</v>
      </c>
      <c r="D290" s="5" t="s">
        <v>0</v>
      </c>
      <c r="E290" s="5" t="s">
        <v>0</v>
      </c>
      <c r="F290" s="5" t="s">
        <v>0</v>
      </c>
      <c r="G290" s="8">
        <v>300.28399999999999</v>
      </c>
      <c r="H290" s="8">
        <v>300.28399999999999</v>
      </c>
      <c r="I290" s="26">
        <f t="shared" si="13"/>
        <v>100</v>
      </c>
    </row>
    <row r="291" spans="1:9" ht="67.349999999999994" customHeight="1" x14ac:dyDescent="0.2">
      <c r="A291" s="3" t="s">
        <v>0</v>
      </c>
      <c r="B291" s="4" t="s">
        <v>273</v>
      </c>
      <c r="C291" s="5" t="s">
        <v>181</v>
      </c>
      <c r="D291" s="5" t="s">
        <v>25</v>
      </c>
      <c r="E291" s="5" t="s">
        <v>274</v>
      </c>
      <c r="F291" s="3" t="s">
        <v>0</v>
      </c>
      <c r="G291" s="6">
        <f>G292</f>
        <v>33.364890000000003</v>
      </c>
      <c r="H291" s="6">
        <f>H292</f>
        <v>33.364890000000003</v>
      </c>
      <c r="I291" s="26">
        <f t="shared" si="13"/>
        <v>100</v>
      </c>
    </row>
    <row r="292" spans="1:9" ht="27.4" customHeight="1" x14ac:dyDescent="0.2">
      <c r="A292" s="3" t="s">
        <v>0</v>
      </c>
      <c r="B292" s="4" t="s">
        <v>28</v>
      </c>
      <c r="C292" s="5" t="s">
        <v>181</v>
      </c>
      <c r="D292" s="5" t="s">
        <v>25</v>
      </c>
      <c r="E292" s="5" t="s">
        <v>274</v>
      </c>
      <c r="F292" s="5" t="s">
        <v>29</v>
      </c>
      <c r="G292" s="6">
        <f>G293</f>
        <v>33.364890000000003</v>
      </c>
      <c r="H292" s="6">
        <f>H293</f>
        <v>33.364890000000003</v>
      </c>
      <c r="I292" s="26">
        <f t="shared" si="13"/>
        <v>100</v>
      </c>
    </row>
    <row r="293" spans="1:9" ht="12.95" customHeight="1" x14ac:dyDescent="0.2">
      <c r="A293" s="3" t="s">
        <v>0</v>
      </c>
      <c r="B293" s="7" t="s">
        <v>77</v>
      </c>
      <c r="C293" s="5" t="s">
        <v>0</v>
      </c>
      <c r="D293" s="5" t="s">
        <v>0</v>
      </c>
      <c r="E293" s="5" t="s">
        <v>0</v>
      </c>
      <c r="F293" s="5" t="s">
        <v>0</v>
      </c>
      <c r="G293" s="8">
        <v>33.364890000000003</v>
      </c>
      <c r="H293" s="8">
        <v>33.364890000000003</v>
      </c>
      <c r="I293" s="26">
        <f t="shared" si="13"/>
        <v>100</v>
      </c>
    </row>
    <row r="294" spans="1:9" ht="80.45" customHeight="1" x14ac:dyDescent="0.2">
      <c r="A294" s="3" t="s">
        <v>0</v>
      </c>
      <c r="B294" s="4" t="s">
        <v>275</v>
      </c>
      <c r="C294" s="5" t="s">
        <v>181</v>
      </c>
      <c r="D294" s="5" t="s">
        <v>25</v>
      </c>
      <c r="E294" s="5" t="s">
        <v>276</v>
      </c>
      <c r="F294" s="3" t="s">
        <v>0</v>
      </c>
      <c r="G294" s="6">
        <f>G295</f>
        <v>464.29700000000003</v>
      </c>
      <c r="H294" s="6">
        <f>H295</f>
        <v>464.29700000000003</v>
      </c>
      <c r="I294" s="26">
        <f t="shared" si="13"/>
        <v>100</v>
      </c>
    </row>
    <row r="295" spans="1:9" ht="27.4" customHeight="1" x14ac:dyDescent="0.2">
      <c r="A295" s="3" t="s">
        <v>0</v>
      </c>
      <c r="B295" s="4" t="s">
        <v>28</v>
      </c>
      <c r="C295" s="5" t="s">
        <v>181</v>
      </c>
      <c r="D295" s="5" t="s">
        <v>25</v>
      </c>
      <c r="E295" s="5" t="s">
        <v>276</v>
      </c>
      <c r="F295" s="5" t="s">
        <v>29</v>
      </c>
      <c r="G295" s="6">
        <f>G296</f>
        <v>464.29700000000003</v>
      </c>
      <c r="H295" s="6">
        <f>H296</f>
        <v>464.29700000000003</v>
      </c>
      <c r="I295" s="26">
        <f t="shared" si="13"/>
        <v>100</v>
      </c>
    </row>
    <row r="296" spans="1:9" ht="12.95" customHeight="1" x14ac:dyDescent="0.2">
      <c r="A296" s="3" t="s">
        <v>0</v>
      </c>
      <c r="B296" s="7" t="s">
        <v>40</v>
      </c>
      <c r="C296" s="5" t="s">
        <v>0</v>
      </c>
      <c r="D296" s="5" t="s">
        <v>0</v>
      </c>
      <c r="E296" s="5" t="s">
        <v>0</v>
      </c>
      <c r="F296" s="5" t="s">
        <v>0</v>
      </c>
      <c r="G296" s="8">
        <v>464.29700000000003</v>
      </c>
      <c r="H296" s="8">
        <v>464.29700000000003</v>
      </c>
      <c r="I296" s="26">
        <f t="shared" si="13"/>
        <v>100</v>
      </c>
    </row>
    <row r="297" spans="1:9" ht="80.45" customHeight="1" x14ac:dyDescent="0.2">
      <c r="A297" s="3" t="s">
        <v>0</v>
      </c>
      <c r="B297" s="4" t="s">
        <v>277</v>
      </c>
      <c r="C297" s="5" t="s">
        <v>181</v>
      </c>
      <c r="D297" s="5" t="s">
        <v>25</v>
      </c>
      <c r="E297" s="5" t="s">
        <v>278</v>
      </c>
      <c r="F297" s="3" t="s">
        <v>0</v>
      </c>
      <c r="G297" s="6">
        <f>G298</f>
        <v>4.6429999999999999E-2</v>
      </c>
      <c r="H297" s="6">
        <f>H298</f>
        <v>4.6429999999999999E-2</v>
      </c>
      <c r="I297" s="26">
        <f t="shared" si="13"/>
        <v>100</v>
      </c>
    </row>
    <row r="298" spans="1:9" ht="27.4" customHeight="1" x14ac:dyDescent="0.2">
      <c r="A298" s="3" t="s">
        <v>0</v>
      </c>
      <c r="B298" s="4" t="s">
        <v>28</v>
      </c>
      <c r="C298" s="5" t="s">
        <v>181</v>
      </c>
      <c r="D298" s="5" t="s">
        <v>25</v>
      </c>
      <c r="E298" s="5" t="s">
        <v>278</v>
      </c>
      <c r="F298" s="5" t="s">
        <v>29</v>
      </c>
      <c r="G298" s="6">
        <f>G299</f>
        <v>4.6429999999999999E-2</v>
      </c>
      <c r="H298" s="6">
        <f>H299</f>
        <v>4.6429999999999999E-2</v>
      </c>
      <c r="I298" s="26">
        <f t="shared" si="13"/>
        <v>100</v>
      </c>
    </row>
    <row r="299" spans="1:9" ht="12.95" customHeight="1" x14ac:dyDescent="0.2">
      <c r="A299" s="3" t="s">
        <v>0</v>
      </c>
      <c r="B299" s="7" t="s">
        <v>77</v>
      </c>
      <c r="C299" s="5" t="s">
        <v>0</v>
      </c>
      <c r="D299" s="5" t="s">
        <v>0</v>
      </c>
      <c r="E299" s="5" t="s">
        <v>0</v>
      </c>
      <c r="F299" s="5" t="s">
        <v>0</v>
      </c>
      <c r="G299" s="8">
        <v>4.6429999999999999E-2</v>
      </c>
      <c r="H299" s="8">
        <v>4.6429999999999999E-2</v>
      </c>
      <c r="I299" s="26">
        <f t="shared" si="13"/>
        <v>100</v>
      </c>
    </row>
    <row r="300" spans="1:9" ht="40.5" customHeight="1" x14ac:dyDescent="0.2">
      <c r="A300" s="3" t="s">
        <v>0</v>
      </c>
      <c r="B300" s="4" t="s">
        <v>205</v>
      </c>
      <c r="C300" s="5" t="s">
        <v>181</v>
      </c>
      <c r="D300" s="5" t="s">
        <v>25</v>
      </c>
      <c r="E300" s="5" t="s">
        <v>206</v>
      </c>
      <c r="F300" s="3" t="s">
        <v>0</v>
      </c>
      <c r="G300" s="6">
        <f>G301+G306+G311+G314</f>
        <v>3928.8690799999999</v>
      </c>
      <c r="H300" s="6">
        <f>H301+H306+H311+H314</f>
        <v>3928.8690799999999</v>
      </c>
      <c r="I300" s="26">
        <f t="shared" si="13"/>
        <v>100</v>
      </c>
    </row>
    <row r="301" spans="1:9" ht="27.4" customHeight="1" x14ac:dyDescent="0.2">
      <c r="A301" s="3" t="s">
        <v>0</v>
      </c>
      <c r="B301" s="4" t="s">
        <v>279</v>
      </c>
      <c r="C301" s="5" t="s">
        <v>181</v>
      </c>
      <c r="D301" s="5" t="s">
        <v>25</v>
      </c>
      <c r="E301" s="5" t="s">
        <v>280</v>
      </c>
      <c r="F301" s="3" t="s">
        <v>0</v>
      </c>
      <c r="G301" s="6">
        <f>G302</f>
        <v>1635.38525</v>
      </c>
      <c r="H301" s="6">
        <f>H302</f>
        <v>1635.38525</v>
      </c>
      <c r="I301" s="26">
        <f t="shared" si="13"/>
        <v>100</v>
      </c>
    </row>
    <row r="302" spans="1:9" ht="27.4" customHeight="1" x14ac:dyDescent="0.2">
      <c r="A302" s="3" t="s">
        <v>0</v>
      </c>
      <c r="B302" s="4" t="s">
        <v>28</v>
      </c>
      <c r="C302" s="5" t="s">
        <v>181</v>
      </c>
      <c r="D302" s="5" t="s">
        <v>25</v>
      </c>
      <c r="E302" s="5" t="s">
        <v>280</v>
      </c>
      <c r="F302" s="5" t="s">
        <v>29</v>
      </c>
      <c r="G302" s="6">
        <f>G303+G304+G305</f>
        <v>1635.38525</v>
      </c>
      <c r="H302" s="6">
        <f>H303+H304+H305</f>
        <v>1635.38525</v>
      </c>
      <c r="I302" s="26">
        <f t="shared" si="13"/>
        <v>100</v>
      </c>
    </row>
    <row r="303" spans="1:9" ht="12.95" customHeight="1" x14ac:dyDescent="0.2">
      <c r="A303" s="3" t="s">
        <v>0</v>
      </c>
      <c r="B303" s="7" t="s">
        <v>130</v>
      </c>
      <c r="C303" s="5" t="s">
        <v>0</v>
      </c>
      <c r="D303" s="5" t="s">
        <v>0</v>
      </c>
      <c r="E303" s="9" t="s">
        <v>0</v>
      </c>
      <c r="F303" s="5" t="s">
        <v>0</v>
      </c>
      <c r="G303" s="8">
        <v>1453.83862</v>
      </c>
      <c r="H303" s="8">
        <v>1453.83862</v>
      </c>
      <c r="I303" s="26">
        <f t="shared" si="13"/>
        <v>100</v>
      </c>
    </row>
    <row r="304" spans="1:9" ht="12.95" customHeight="1" x14ac:dyDescent="0.2">
      <c r="A304" s="3" t="s">
        <v>0</v>
      </c>
      <c r="B304" s="7" t="s">
        <v>40</v>
      </c>
      <c r="C304" s="5" t="s">
        <v>0</v>
      </c>
      <c r="D304" s="5" t="s">
        <v>0</v>
      </c>
      <c r="E304" s="5" t="s">
        <v>0</v>
      </c>
      <c r="F304" s="5" t="s">
        <v>0</v>
      </c>
      <c r="G304" s="8">
        <v>165.04239000000001</v>
      </c>
      <c r="H304" s="8">
        <v>165.04239000000001</v>
      </c>
      <c r="I304" s="26">
        <f t="shared" si="13"/>
        <v>100</v>
      </c>
    </row>
    <row r="305" spans="1:9" ht="12.95" customHeight="1" x14ac:dyDescent="0.2">
      <c r="A305" s="3" t="s">
        <v>0</v>
      </c>
      <c r="B305" s="7" t="s">
        <v>77</v>
      </c>
      <c r="C305" s="5" t="s">
        <v>0</v>
      </c>
      <c r="D305" s="5" t="s">
        <v>0</v>
      </c>
      <c r="E305" s="5" t="s">
        <v>0</v>
      </c>
      <c r="F305" s="5" t="s">
        <v>0</v>
      </c>
      <c r="G305" s="8">
        <v>16.504239999999999</v>
      </c>
      <c r="H305" s="8">
        <v>16.504239999999999</v>
      </c>
      <c r="I305" s="26">
        <f t="shared" si="13"/>
        <v>100</v>
      </c>
    </row>
    <row r="306" spans="1:9" ht="80.45" customHeight="1" x14ac:dyDescent="0.2">
      <c r="A306" s="3" t="s">
        <v>0</v>
      </c>
      <c r="B306" s="4" t="s">
        <v>281</v>
      </c>
      <c r="C306" s="5" t="s">
        <v>181</v>
      </c>
      <c r="D306" s="5" t="s">
        <v>25</v>
      </c>
      <c r="E306" s="5" t="s">
        <v>282</v>
      </c>
      <c r="F306" s="3" t="s">
        <v>0</v>
      </c>
      <c r="G306" s="6">
        <f>G307</f>
        <v>2006.60826</v>
      </c>
      <c r="H306" s="6">
        <f>H307</f>
        <v>2006.60826</v>
      </c>
      <c r="I306" s="26">
        <f t="shared" si="13"/>
        <v>100</v>
      </c>
    </row>
    <row r="307" spans="1:9" ht="27.4" customHeight="1" x14ac:dyDescent="0.2">
      <c r="A307" s="3" t="s">
        <v>0</v>
      </c>
      <c r="B307" s="4" t="s">
        <v>28</v>
      </c>
      <c r="C307" s="5" t="s">
        <v>181</v>
      </c>
      <c r="D307" s="5" t="s">
        <v>25</v>
      </c>
      <c r="E307" s="5" t="s">
        <v>282</v>
      </c>
      <c r="F307" s="5" t="s">
        <v>29</v>
      </c>
      <c r="G307" s="6">
        <f>G308+G309+G310</f>
        <v>2006.60826</v>
      </c>
      <c r="H307" s="6">
        <f>H308+H309+H310</f>
        <v>2006.60826</v>
      </c>
      <c r="I307" s="26">
        <f t="shared" si="13"/>
        <v>100</v>
      </c>
    </row>
    <row r="308" spans="1:9" ht="12.95" customHeight="1" x14ac:dyDescent="0.2">
      <c r="A308" s="3" t="s">
        <v>0</v>
      </c>
      <c r="B308" s="7" t="s">
        <v>130</v>
      </c>
      <c r="C308" s="5" t="s">
        <v>0</v>
      </c>
      <c r="D308" s="5" t="s">
        <v>0</v>
      </c>
      <c r="E308" s="9" t="s">
        <v>0</v>
      </c>
      <c r="F308" s="5" t="s">
        <v>0</v>
      </c>
      <c r="G308" s="8">
        <v>1334.3944899999999</v>
      </c>
      <c r="H308" s="8">
        <v>1334.3944899999999</v>
      </c>
      <c r="I308" s="26">
        <f t="shared" si="13"/>
        <v>100</v>
      </c>
    </row>
    <row r="309" spans="1:9" ht="12.95" customHeight="1" x14ac:dyDescent="0.2">
      <c r="A309" s="3" t="s">
        <v>0</v>
      </c>
      <c r="B309" s="7" t="s">
        <v>40</v>
      </c>
      <c r="C309" s="5" t="s">
        <v>0</v>
      </c>
      <c r="D309" s="5" t="s">
        <v>0</v>
      </c>
      <c r="E309" s="5" t="s">
        <v>0</v>
      </c>
      <c r="F309" s="5" t="s">
        <v>0</v>
      </c>
      <c r="G309" s="8">
        <v>70.231290000000001</v>
      </c>
      <c r="H309" s="8">
        <v>70.231290000000001</v>
      </c>
      <c r="I309" s="26">
        <f t="shared" si="13"/>
        <v>100</v>
      </c>
    </row>
    <row r="310" spans="1:9" ht="12.95" customHeight="1" x14ac:dyDescent="0.2">
      <c r="A310" s="3" t="s">
        <v>0</v>
      </c>
      <c r="B310" s="7" t="s">
        <v>77</v>
      </c>
      <c r="C310" s="5" t="s">
        <v>0</v>
      </c>
      <c r="D310" s="5" t="s">
        <v>0</v>
      </c>
      <c r="E310" s="5" t="s">
        <v>0</v>
      </c>
      <c r="F310" s="5" t="s">
        <v>0</v>
      </c>
      <c r="G310" s="8">
        <v>601.98248000000001</v>
      </c>
      <c r="H310" s="8">
        <v>601.98248000000001</v>
      </c>
      <c r="I310" s="26">
        <f t="shared" si="13"/>
        <v>100</v>
      </c>
    </row>
    <row r="311" spans="1:9" ht="53.45" customHeight="1" x14ac:dyDescent="0.2">
      <c r="A311" s="3" t="s">
        <v>0</v>
      </c>
      <c r="B311" s="4" t="s">
        <v>283</v>
      </c>
      <c r="C311" s="5" t="s">
        <v>181</v>
      </c>
      <c r="D311" s="5" t="s">
        <v>25</v>
      </c>
      <c r="E311" s="5" t="s">
        <v>284</v>
      </c>
      <c r="F311" s="3" t="s">
        <v>0</v>
      </c>
      <c r="G311" s="6">
        <f>G312</f>
        <v>258.18801000000002</v>
      </c>
      <c r="H311" s="6">
        <f>H312</f>
        <v>258.18801000000002</v>
      </c>
      <c r="I311" s="26">
        <f t="shared" si="13"/>
        <v>100</v>
      </c>
    </row>
    <row r="312" spans="1:9" ht="27.4" customHeight="1" x14ac:dyDescent="0.2">
      <c r="A312" s="3" t="s">
        <v>0</v>
      </c>
      <c r="B312" s="4" t="s">
        <v>28</v>
      </c>
      <c r="C312" s="5" t="s">
        <v>181</v>
      </c>
      <c r="D312" s="5" t="s">
        <v>25</v>
      </c>
      <c r="E312" s="5" t="s">
        <v>284</v>
      </c>
      <c r="F312" s="5" t="s">
        <v>29</v>
      </c>
      <c r="G312" s="6">
        <f>G313</f>
        <v>258.18801000000002</v>
      </c>
      <c r="H312" s="6">
        <f>H313</f>
        <v>258.18801000000002</v>
      </c>
      <c r="I312" s="26">
        <f t="shared" si="13"/>
        <v>100</v>
      </c>
    </row>
    <row r="313" spans="1:9" ht="12.95" customHeight="1" x14ac:dyDescent="0.2">
      <c r="A313" s="3" t="s">
        <v>0</v>
      </c>
      <c r="B313" s="7" t="s">
        <v>40</v>
      </c>
      <c r="C313" s="5" t="s">
        <v>0</v>
      </c>
      <c r="D313" s="5" t="s">
        <v>0</v>
      </c>
      <c r="E313" s="5" t="s">
        <v>0</v>
      </c>
      <c r="F313" s="5" t="s">
        <v>0</v>
      </c>
      <c r="G313" s="8">
        <v>258.18801000000002</v>
      </c>
      <c r="H313" s="8">
        <v>258.18801000000002</v>
      </c>
      <c r="I313" s="26">
        <f t="shared" si="13"/>
        <v>100</v>
      </c>
    </row>
    <row r="314" spans="1:9" ht="53.45" customHeight="1" x14ac:dyDescent="0.2">
      <c r="A314" s="3" t="s">
        <v>0</v>
      </c>
      <c r="B314" s="4" t="s">
        <v>285</v>
      </c>
      <c r="C314" s="5" t="s">
        <v>181</v>
      </c>
      <c r="D314" s="5" t="s">
        <v>25</v>
      </c>
      <c r="E314" s="5" t="s">
        <v>286</v>
      </c>
      <c r="F314" s="3" t="s">
        <v>0</v>
      </c>
      <c r="G314" s="6">
        <f>G315</f>
        <v>28.687560000000001</v>
      </c>
      <c r="H314" s="6">
        <f>H315</f>
        <v>28.687560000000001</v>
      </c>
      <c r="I314" s="26">
        <f t="shared" si="13"/>
        <v>100</v>
      </c>
    </row>
    <row r="315" spans="1:9" ht="27.4" customHeight="1" x14ac:dyDescent="0.2">
      <c r="A315" s="3" t="s">
        <v>0</v>
      </c>
      <c r="B315" s="4" t="s">
        <v>28</v>
      </c>
      <c r="C315" s="5" t="s">
        <v>181</v>
      </c>
      <c r="D315" s="5" t="s">
        <v>25</v>
      </c>
      <c r="E315" s="5" t="s">
        <v>286</v>
      </c>
      <c r="F315" s="5" t="s">
        <v>29</v>
      </c>
      <c r="G315" s="6">
        <f>G316</f>
        <v>28.687560000000001</v>
      </c>
      <c r="H315" s="6">
        <f>H316</f>
        <v>28.687560000000001</v>
      </c>
      <c r="I315" s="26">
        <f t="shared" si="13"/>
        <v>100</v>
      </c>
    </row>
    <row r="316" spans="1:9" ht="12.95" customHeight="1" x14ac:dyDescent="0.2">
      <c r="A316" s="3" t="s">
        <v>0</v>
      </c>
      <c r="B316" s="7" t="s">
        <v>77</v>
      </c>
      <c r="C316" s="5" t="s">
        <v>0</v>
      </c>
      <c r="D316" s="5" t="s">
        <v>0</v>
      </c>
      <c r="E316" s="5" t="s">
        <v>0</v>
      </c>
      <c r="F316" s="5" t="s">
        <v>0</v>
      </c>
      <c r="G316" s="8">
        <v>28.687560000000001</v>
      </c>
      <c r="H316" s="8">
        <v>28.687560000000001</v>
      </c>
      <c r="I316" s="26">
        <f t="shared" si="13"/>
        <v>100</v>
      </c>
    </row>
    <row r="317" spans="1:9" ht="14.45" customHeight="1" x14ac:dyDescent="0.2">
      <c r="A317" s="1" t="s">
        <v>12</v>
      </c>
      <c r="B317" s="2" t="s">
        <v>287</v>
      </c>
      <c r="C317" s="1" t="s">
        <v>288</v>
      </c>
      <c r="D317" s="1" t="s">
        <v>0</v>
      </c>
      <c r="E317" s="3" t="s">
        <v>0</v>
      </c>
      <c r="F317" s="3" t="s">
        <v>0</v>
      </c>
      <c r="G317" s="18">
        <f>G318+G337+G376+G383</f>
        <v>249036.48812999998</v>
      </c>
      <c r="H317" s="18">
        <f>H318+H337+H376+H383</f>
        <v>247945.90513</v>
      </c>
      <c r="I317" s="26">
        <f t="shared" si="13"/>
        <v>99.56207903179606</v>
      </c>
    </row>
    <row r="318" spans="1:9" ht="14.45" customHeight="1" x14ac:dyDescent="0.2">
      <c r="A318" s="1" t="s">
        <v>0</v>
      </c>
      <c r="B318" s="2" t="s">
        <v>289</v>
      </c>
      <c r="C318" s="1" t="s">
        <v>288</v>
      </c>
      <c r="D318" s="1" t="s">
        <v>15</v>
      </c>
      <c r="E318" s="3" t="s">
        <v>0</v>
      </c>
      <c r="F318" s="3" t="s">
        <v>0</v>
      </c>
      <c r="G318" s="18">
        <f t="shared" ref="G318:H320" si="14">G319</f>
        <v>119875.14433000001</v>
      </c>
      <c r="H318" s="18">
        <f t="shared" si="14"/>
        <v>119305.98935999999</v>
      </c>
      <c r="I318" s="26">
        <f t="shared" si="13"/>
        <v>99.525210190001346</v>
      </c>
    </row>
    <row r="319" spans="1:9" ht="40.5" customHeight="1" x14ac:dyDescent="0.2">
      <c r="A319" s="3" t="s">
        <v>0</v>
      </c>
      <c r="B319" s="4" t="s">
        <v>290</v>
      </c>
      <c r="C319" s="5" t="s">
        <v>288</v>
      </c>
      <c r="D319" s="5" t="s">
        <v>15</v>
      </c>
      <c r="E319" s="5" t="s">
        <v>291</v>
      </c>
      <c r="F319" s="3" t="s">
        <v>0</v>
      </c>
      <c r="G319" s="6">
        <f t="shared" si="14"/>
        <v>119875.14433000001</v>
      </c>
      <c r="H319" s="6">
        <f t="shared" si="14"/>
        <v>119305.98935999999</v>
      </c>
      <c r="I319" s="26">
        <f t="shared" si="13"/>
        <v>99.525210190001346</v>
      </c>
    </row>
    <row r="320" spans="1:9" ht="27.4" customHeight="1" x14ac:dyDescent="0.2">
      <c r="A320" s="3" t="s">
        <v>0</v>
      </c>
      <c r="B320" s="4" t="s">
        <v>292</v>
      </c>
      <c r="C320" s="5" t="s">
        <v>288</v>
      </c>
      <c r="D320" s="5" t="s">
        <v>15</v>
      </c>
      <c r="E320" s="5" t="s">
        <v>293</v>
      </c>
      <c r="F320" s="3" t="s">
        <v>0</v>
      </c>
      <c r="G320" s="6">
        <f t="shared" si="14"/>
        <v>119875.14433000001</v>
      </c>
      <c r="H320" s="6">
        <f t="shared" si="14"/>
        <v>119305.98935999999</v>
      </c>
      <c r="I320" s="26">
        <f t="shared" si="13"/>
        <v>99.525210190001346</v>
      </c>
    </row>
    <row r="321" spans="1:9" ht="27.4" customHeight="1" x14ac:dyDescent="0.2">
      <c r="A321" s="3" t="s">
        <v>0</v>
      </c>
      <c r="B321" s="4" t="s">
        <v>294</v>
      </c>
      <c r="C321" s="5" t="s">
        <v>288</v>
      </c>
      <c r="D321" s="5" t="s">
        <v>15</v>
      </c>
      <c r="E321" s="5" t="s">
        <v>295</v>
      </c>
      <c r="F321" s="3" t="s">
        <v>0</v>
      </c>
      <c r="G321" s="23">
        <f>G322+G326+G331+G334</f>
        <v>119875.14433000001</v>
      </c>
      <c r="H321" s="23">
        <f>H322+H326+H331+H334</f>
        <v>119305.98935999999</v>
      </c>
      <c r="I321" s="26">
        <f t="shared" si="13"/>
        <v>99.525210190001346</v>
      </c>
    </row>
    <row r="322" spans="1:9" ht="80.45" customHeight="1" x14ac:dyDescent="0.2">
      <c r="A322" s="3" t="s">
        <v>0</v>
      </c>
      <c r="B322" s="4" t="s">
        <v>296</v>
      </c>
      <c r="C322" s="5" t="s">
        <v>288</v>
      </c>
      <c r="D322" s="5" t="s">
        <v>15</v>
      </c>
      <c r="E322" s="5" t="s">
        <v>297</v>
      </c>
      <c r="F322" s="3" t="s">
        <v>0</v>
      </c>
      <c r="G322" s="6">
        <f>G323+G324+G325</f>
        <v>75017.819960000008</v>
      </c>
      <c r="H322" s="6">
        <f>H323+H324+H325</f>
        <v>74486.635119999992</v>
      </c>
      <c r="I322" s="26">
        <f t="shared" ref="I322:I385" si="15">H322/G322*100</f>
        <v>99.291921785672727</v>
      </c>
    </row>
    <row r="323" spans="1:9" ht="80.45" customHeight="1" x14ac:dyDescent="0.2">
      <c r="A323" s="3" t="s">
        <v>0</v>
      </c>
      <c r="B323" s="4" t="s">
        <v>22</v>
      </c>
      <c r="C323" s="5" t="s">
        <v>288</v>
      </c>
      <c r="D323" s="5" t="s">
        <v>15</v>
      </c>
      <c r="E323" s="5" t="s">
        <v>297</v>
      </c>
      <c r="F323" s="5" t="s">
        <v>23</v>
      </c>
      <c r="G323" s="6">
        <v>45512.467149999997</v>
      </c>
      <c r="H323" s="6">
        <f>[1]Table1!$H$224</f>
        <v>45332.848859999998</v>
      </c>
      <c r="I323" s="26">
        <f t="shared" si="15"/>
        <v>99.605342664883423</v>
      </c>
    </row>
    <row r="324" spans="1:9" ht="27.4" customHeight="1" x14ac:dyDescent="0.2">
      <c r="A324" s="3" t="s">
        <v>0</v>
      </c>
      <c r="B324" s="4" t="s">
        <v>28</v>
      </c>
      <c r="C324" s="5" t="s">
        <v>288</v>
      </c>
      <c r="D324" s="5" t="s">
        <v>15</v>
      </c>
      <c r="E324" s="5" t="s">
        <v>297</v>
      </c>
      <c r="F324" s="5" t="s">
        <v>29</v>
      </c>
      <c r="G324" s="6">
        <v>28839.900809999999</v>
      </c>
      <c r="H324" s="6">
        <f>[1]Table1!$H$225</f>
        <v>28697.234260000001</v>
      </c>
      <c r="I324" s="26">
        <f t="shared" si="15"/>
        <v>99.505315392934605</v>
      </c>
    </row>
    <row r="325" spans="1:9" ht="12.95" customHeight="1" x14ac:dyDescent="0.2">
      <c r="A325" s="3" t="s">
        <v>0</v>
      </c>
      <c r="B325" s="4" t="s">
        <v>30</v>
      </c>
      <c r="C325" s="5" t="s">
        <v>288</v>
      </c>
      <c r="D325" s="5" t="s">
        <v>15</v>
      </c>
      <c r="E325" s="5" t="s">
        <v>297</v>
      </c>
      <c r="F325" s="5" t="s">
        <v>31</v>
      </c>
      <c r="G325" s="6">
        <v>665.452</v>
      </c>
      <c r="H325" s="6">
        <f>[1]Table1!$H$226</f>
        <v>456.55200000000002</v>
      </c>
      <c r="I325" s="26">
        <f t="shared" si="15"/>
        <v>68.607803417827284</v>
      </c>
    </row>
    <row r="326" spans="1:9" ht="93.4" customHeight="1" x14ac:dyDescent="0.2">
      <c r="A326" s="3" t="s">
        <v>0</v>
      </c>
      <c r="B326" s="4" t="s">
        <v>298</v>
      </c>
      <c r="C326" s="5" t="s">
        <v>288</v>
      </c>
      <c r="D326" s="5" t="s">
        <v>15</v>
      </c>
      <c r="E326" s="5" t="s">
        <v>299</v>
      </c>
      <c r="F326" s="3" t="s">
        <v>0</v>
      </c>
      <c r="G326" s="6">
        <f>G327+G329</f>
        <v>44642</v>
      </c>
      <c r="H326" s="6">
        <f>H327+H329</f>
        <v>44612.050190000002</v>
      </c>
      <c r="I326" s="26">
        <f t="shared" si="15"/>
        <v>99.932911137493846</v>
      </c>
    </row>
    <row r="327" spans="1:9" ht="80.45" customHeight="1" x14ac:dyDescent="0.2">
      <c r="A327" s="3" t="s">
        <v>0</v>
      </c>
      <c r="B327" s="4" t="s">
        <v>22</v>
      </c>
      <c r="C327" s="5" t="s">
        <v>288</v>
      </c>
      <c r="D327" s="5" t="s">
        <v>15</v>
      </c>
      <c r="E327" s="5" t="s">
        <v>299</v>
      </c>
      <c r="F327" s="5" t="s">
        <v>23</v>
      </c>
      <c r="G327" s="6">
        <f>G328</f>
        <v>43304.65</v>
      </c>
      <c r="H327" s="6">
        <f>H328</f>
        <v>43276.310380000003</v>
      </c>
      <c r="I327" s="26">
        <f t="shared" si="15"/>
        <v>99.934557559061204</v>
      </c>
    </row>
    <row r="328" spans="1:9" ht="12.95" customHeight="1" x14ac:dyDescent="0.2">
      <c r="A328" s="3" t="s">
        <v>0</v>
      </c>
      <c r="B328" s="7" t="s">
        <v>40</v>
      </c>
      <c r="C328" s="5" t="s">
        <v>0</v>
      </c>
      <c r="D328" s="5" t="s">
        <v>0</v>
      </c>
      <c r="E328" s="5" t="s">
        <v>0</v>
      </c>
      <c r="F328" s="5" t="s">
        <v>0</v>
      </c>
      <c r="G328" s="8">
        <v>43304.65</v>
      </c>
      <c r="H328" s="8">
        <f>[1]Table1!$H$229</f>
        <v>43276.310380000003</v>
      </c>
      <c r="I328" s="26">
        <f t="shared" si="15"/>
        <v>99.934557559061204</v>
      </c>
    </row>
    <row r="329" spans="1:9" ht="27.4" customHeight="1" x14ac:dyDescent="0.2">
      <c r="A329" s="3" t="s">
        <v>0</v>
      </c>
      <c r="B329" s="4" t="s">
        <v>28</v>
      </c>
      <c r="C329" s="5" t="s">
        <v>288</v>
      </c>
      <c r="D329" s="5" t="s">
        <v>15</v>
      </c>
      <c r="E329" s="5" t="s">
        <v>299</v>
      </c>
      <c r="F329" s="5" t="s">
        <v>29</v>
      </c>
      <c r="G329" s="6">
        <f>G330</f>
        <v>1337.35</v>
      </c>
      <c r="H329" s="6">
        <f>H330</f>
        <v>1335.73981</v>
      </c>
      <c r="I329" s="26">
        <f t="shared" si="15"/>
        <v>99.879598459640334</v>
      </c>
    </row>
    <row r="330" spans="1:9" ht="12.95" customHeight="1" x14ac:dyDescent="0.2">
      <c r="A330" s="3" t="s">
        <v>0</v>
      </c>
      <c r="B330" s="7" t="s">
        <v>40</v>
      </c>
      <c r="C330" s="5" t="s">
        <v>0</v>
      </c>
      <c r="D330" s="5" t="s">
        <v>0</v>
      </c>
      <c r="E330" s="5" t="s">
        <v>0</v>
      </c>
      <c r="F330" s="5" t="s">
        <v>0</v>
      </c>
      <c r="G330" s="8">
        <v>1337.35</v>
      </c>
      <c r="H330" s="8">
        <f>[1]Table1!$H$231</f>
        <v>1335.73981</v>
      </c>
      <c r="I330" s="26">
        <f t="shared" si="15"/>
        <v>99.879598459640334</v>
      </c>
    </row>
    <row r="331" spans="1:9" ht="120.2" customHeight="1" x14ac:dyDescent="0.2">
      <c r="A331" s="3" t="s">
        <v>0</v>
      </c>
      <c r="B331" s="4" t="s">
        <v>300</v>
      </c>
      <c r="C331" s="5" t="s">
        <v>288</v>
      </c>
      <c r="D331" s="5" t="s">
        <v>15</v>
      </c>
      <c r="E331" s="5" t="s">
        <v>301</v>
      </c>
      <c r="F331" s="3" t="s">
        <v>0</v>
      </c>
      <c r="G331" s="6">
        <f>G332</f>
        <v>48.121920000000003</v>
      </c>
      <c r="H331" s="6">
        <f>H332</f>
        <v>40.101599999999998</v>
      </c>
      <c r="I331" s="26">
        <f t="shared" si="15"/>
        <v>83.333333333333329</v>
      </c>
    </row>
    <row r="332" spans="1:9" ht="80.45" customHeight="1" x14ac:dyDescent="0.2">
      <c r="A332" s="3" t="s">
        <v>0</v>
      </c>
      <c r="B332" s="4" t="s">
        <v>22</v>
      </c>
      <c r="C332" s="5" t="s">
        <v>288</v>
      </c>
      <c r="D332" s="5" t="s">
        <v>15</v>
      </c>
      <c r="E332" s="5" t="s">
        <v>301</v>
      </c>
      <c r="F332" s="5" t="s">
        <v>23</v>
      </c>
      <c r="G332" s="6">
        <f>G333</f>
        <v>48.121920000000003</v>
      </c>
      <c r="H332" s="6">
        <f>H333</f>
        <v>40.101599999999998</v>
      </c>
      <c r="I332" s="26">
        <f t="shared" si="15"/>
        <v>83.333333333333329</v>
      </c>
    </row>
    <row r="333" spans="1:9" ht="12.95" customHeight="1" x14ac:dyDescent="0.2">
      <c r="A333" s="3" t="s">
        <v>0</v>
      </c>
      <c r="B333" s="7" t="s">
        <v>40</v>
      </c>
      <c r="C333" s="5" t="s">
        <v>0</v>
      </c>
      <c r="D333" s="5" t="s">
        <v>0</v>
      </c>
      <c r="E333" s="5" t="s">
        <v>0</v>
      </c>
      <c r="F333" s="5" t="s">
        <v>0</v>
      </c>
      <c r="G333" s="8">
        <v>48.121920000000003</v>
      </c>
      <c r="H333" s="8">
        <f>[1]Table1!$H$234</f>
        <v>40.101599999999998</v>
      </c>
      <c r="I333" s="26">
        <f t="shared" si="15"/>
        <v>83.333333333333329</v>
      </c>
    </row>
    <row r="334" spans="1:9" ht="53.45" customHeight="1" x14ac:dyDescent="0.2">
      <c r="A334" s="3" t="s">
        <v>0</v>
      </c>
      <c r="B334" s="4" t="s">
        <v>302</v>
      </c>
      <c r="C334" s="5" t="s">
        <v>288</v>
      </c>
      <c r="D334" s="5" t="s">
        <v>15</v>
      </c>
      <c r="E334" s="5" t="s">
        <v>303</v>
      </c>
      <c r="F334" s="3" t="s">
        <v>0</v>
      </c>
      <c r="G334" s="6">
        <f>G335</f>
        <v>167.20245</v>
      </c>
      <c r="H334" s="6">
        <f>H335</f>
        <v>167.20245</v>
      </c>
      <c r="I334" s="26">
        <f t="shared" si="15"/>
        <v>100</v>
      </c>
    </row>
    <row r="335" spans="1:9" ht="67.349999999999994" customHeight="1" x14ac:dyDescent="0.2">
      <c r="A335" s="3" t="s">
        <v>0</v>
      </c>
      <c r="B335" s="4" t="s">
        <v>304</v>
      </c>
      <c r="C335" s="5" t="s">
        <v>288</v>
      </c>
      <c r="D335" s="5" t="s">
        <v>15</v>
      </c>
      <c r="E335" s="5" t="s">
        <v>305</v>
      </c>
      <c r="F335" s="3" t="s">
        <v>0</v>
      </c>
      <c r="G335" s="6">
        <f>G336</f>
        <v>167.20245</v>
      </c>
      <c r="H335" s="6">
        <f>H336</f>
        <v>167.20245</v>
      </c>
      <c r="I335" s="26">
        <f t="shared" si="15"/>
        <v>100</v>
      </c>
    </row>
    <row r="336" spans="1:9" ht="27.4" customHeight="1" x14ac:dyDescent="0.2">
      <c r="A336" s="3" t="s">
        <v>0</v>
      </c>
      <c r="B336" s="4" t="s">
        <v>28</v>
      </c>
      <c r="C336" s="5" t="s">
        <v>288</v>
      </c>
      <c r="D336" s="5" t="s">
        <v>15</v>
      </c>
      <c r="E336" s="5" t="s">
        <v>305</v>
      </c>
      <c r="F336" s="5" t="s">
        <v>29</v>
      </c>
      <c r="G336" s="6">
        <v>167.20245</v>
      </c>
      <c r="H336" s="6">
        <v>167.20245</v>
      </c>
      <c r="I336" s="26">
        <f t="shared" si="15"/>
        <v>100</v>
      </c>
    </row>
    <row r="337" spans="1:9" ht="14.45" customHeight="1" x14ac:dyDescent="0.2">
      <c r="A337" s="1" t="s">
        <v>0</v>
      </c>
      <c r="B337" s="2" t="s">
        <v>306</v>
      </c>
      <c r="C337" s="1" t="s">
        <v>288</v>
      </c>
      <c r="D337" s="1" t="s">
        <v>17</v>
      </c>
      <c r="E337" s="3" t="s">
        <v>0</v>
      </c>
      <c r="F337" s="3" t="s">
        <v>0</v>
      </c>
      <c r="G337" s="18">
        <f>G338</f>
        <v>126598.25346999998</v>
      </c>
      <c r="H337" s="18">
        <f>H338</f>
        <v>126126.79502000001</v>
      </c>
      <c r="I337" s="26">
        <f t="shared" si="15"/>
        <v>99.627594822931968</v>
      </c>
    </row>
    <row r="338" spans="1:9" ht="40.5" customHeight="1" x14ac:dyDescent="0.2">
      <c r="A338" s="3" t="s">
        <v>0</v>
      </c>
      <c r="B338" s="4" t="s">
        <v>290</v>
      </c>
      <c r="C338" s="5" t="s">
        <v>288</v>
      </c>
      <c r="D338" s="5" t="s">
        <v>17</v>
      </c>
      <c r="E338" s="5" t="s">
        <v>291</v>
      </c>
      <c r="F338" s="3" t="s">
        <v>0</v>
      </c>
      <c r="G338" s="6">
        <f>G339</f>
        <v>126598.25346999998</v>
      </c>
      <c r="H338" s="6">
        <f>H339</f>
        <v>126126.79502000001</v>
      </c>
      <c r="I338" s="26">
        <f t="shared" si="15"/>
        <v>99.627594822931968</v>
      </c>
    </row>
    <row r="339" spans="1:9" ht="14.45" customHeight="1" x14ac:dyDescent="0.2">
      <c r="A339" s="3" t="s">
        <v>0</v>
      </c>
      <c r="B339" s="4" t="s">
        <v>307</v>
      </c>
      <c r="C339" s="5" t="s">
        <v>288</v>
      </c>
      <c r="D339" s="5" t="s">
        <v>17</v>
      </c>
      <c r="E339" s="5" t="s">
        <v>308</v>
      </c>
      <c r="F339" s="3" t="s">
        <v>0</v>
      </c>
      <c r="G339" s="6">
        <f>G340+G345+G367</f>
        <v>126598.25346999998</v>
      </c>
      <c r="H339" s="6">
        <f>H340+H345+H367</f>
        <v>126126.79502000001</v>
      </c>
      <c r="I339" s="26">
        <f t="shared" si="15"/>
        <v>99.627594822931968</v>
      </c>
    </row>
    <row r="340" spans="1:9" ht="80.45" customHeight="1" x14ac:dyDescent="0.2">
      <c r="A340" s="3" t="s">
        <v>0</v>
      </c>
      <c r="B340" s="4" t="s">
        <v>309</v>
      </c>
      <c r="C340" s="5" t="s">
        <v>288</v>
      </c>
      <c r="D340" s="5" t="s">
        <v>17</v>
      </c>
      <c r="E340" s="5" t="s">
        <v>310</v>
      </c>
      <c r="F340" s="3" t="s">
        <v>0</v>
      </c>
      <c r="G340" s="6">
        <f>G341</f>
        <v>1309.0681099999999</v>
      </c>
      <c r="H340" s="6">
        <f>H341</f>
        <v>1309.0681099999999</v>
      </c>
      <c r="I340" s="26">
        <f t="shared" si="15"/>
        <v>100</v>
      </c>
    </row>
    <row r="341" spans="1:9" ht="27.4" customHeight="1" x14ac:dyDescent="0.2">
      <c r="A341" s="3" t="s">
        <v>0</v>
      </c>
      <c r="B341" s="4" t="s">
        <v>28</v>
      </c>
      <c r="C341" s="5" t="s">
        <v>288</v>
      </c>
      <c r="D341" s="5" t="s">
        <v>17</v>
      </c>
      <c r="E341" s="5" t="s">
        <v>310</v>
      </c>
      <c r="F341" s="5" t="s">
        <v>29</v>
      </c>
      <c r="G341" s="6">
        <f>G342+G343+G344</f>
        <v>1309.0681099999999</v>
      </c>
      <c r="H341" s="6">
        <f>H342+H343+H344</f>
        <v>1309.0681099999999</v>
      </c>
      <c r="I341" s="26">
        <f t="shared" si="15"/>
        <v>100</v>
      </c>
    </row>
    <row r="342" spans="1:9" ht="12.95" customHeight="1" x14ac:dyDescent="0.2">
      <c r="A342" s="3" t="s">
        <v>0</v>
      </c>
      <c r="B342" s="7" t="s">
        <v>130</v>
      </c>
      <c r="C342" s="5" t="s">
        <v>0</v>
      </c>
      <c r="D342" s="5" t="s">
        <v>0</v>
      </c>
      <c r="E342" s="9" t="s">
        <v>0</v>
      </c>
      <c r="F342" s="5" t="s">
        <v>0</v>
      </c>
      <c r="G342" s="8">
        <v>1092.15662</v>
      </c>
      <c r="H342" s="8">
        <v>1092.15662</v>
      </c>
      <c r="I342" s="26">
        <f t="shared" si="15"/>
        <v>100</v>
      </c>
    </row>
    <row r="343" spans="1:9" ht="12.95" customHeight="1" x14ac:dyDescent="0.2">
      <c r="A343" s="3" t="s">
        <v>0</v>
      </c>
      <c r="B343" s="7" t="s">
        <v>40</v>
      </c>
      <c r="C343" s="5" t="s">
        <v>0</v>
      </c>
      <c r="D343" s="5" t="s">
        <v>0</v>
      </c>
      <c r="E343" s="5" t="s">
        <v>0</v>
      </c>
      <c r="F343" s="5" t="s">
        <v>0</v>
      </c>
      <c r="G343" s="8">
        <v>11.031879999999999</v>
      </c>
      <c r="H343" s="8">
        <v>11.031879999999999</v>
      </c>
      <c r="I343" s="26">
        <f t="shared" si="15"/>
        <v>100</v>
      </c>
    </row>
    <row r="344" spans="1:9" ht="12.95" customHeight="1" x14ac:dyDescent="0.2">
      <c r="A344" s="3" t="s">
        <v>0</v>
      </c>
      <c r="B344" s="7" t="s">
        <v>77</v>
      </c>
      <c r="C344" s="5" t="s">
        <v>0</v>
      </c>
      <c r="D344" s="5" t="s">
        <v>0</v>
      </c>
      <c r="E344" s="5" t="s">
        <v>0</v>
      </c>
      <c r="F344" s="5" t="s">
        <v>0</v>
      </c>
      <c r="G344" s="8">
        <v>205.87961000000001</v>
      </c>
      <c r="H344" s="8">
        <v>205.87961000000001</v>
      </c>
      <c r="I344" s="26">
        <f t="shared" si="15"/>
        <v>100</v>
      </c>
    </row>
    <row r="345" spans="1:9" ht="27.4" customHeight="1" x14ac:dyDescent="0.2">
      <c r="A345" s="3" t="s">
        <v>0</v>
      </c>
      <c r="B345" s="4" t="s">
        <v>311</v>
      </c>
      <c r="C345" s="5" t="s">
        <v>288</v>
      </c>
      <c r="D345" s="5" t="s">
        <v>17</v>
      </c>
      <c r="E345" s="5" t="s">
        <v>312</v>
      </c>
      <c r="F345" s="3" t="s">
        <v>0</v>
      </c>
      <c r="G345" s="6">
        <f>G346+G350+G355+G358+G361+G364</f>
        <v>124429.62534999999</v>
      </c>
      <c r="H345" s="6">
        <f>H346+H350+H355+H358+H361+H364</f>
        <v>123958.16690000001</v>
      </c>
      <c r="I345" s="26">
        <f t="shared" si="15"/>
        <v>99.621104340165104</v>
      </c>
    </row>
    <row r="346" spans="1:9" ht="80.45" customHeight="1" x14ac:dyDescent="0.2">
      <c r="A346" s="3" t="s">
        <v>0</v>
      </c>
      <c r="B346" s="4" t="s">
        <v>296</v>
      </c>
      <c r="C346" s="5" t="s">
        <v>288</v>
      </c>
      <c r="D346" s="5" t="s">
        <v>17</v>
      </c>
      <c r="E346" s="5" t="s">
        <v>313</v>
      </c>
      <c r="F346" s="3" t="s">
        <v>0</v>
      </c>
      <c r="G346" s="6">
        <f>G347+G348+G349</f>
        <v>20864.48892</v>
      </c>
      <c r="H346" s="6">
        <f>H347+H348+H349</f>
        <v>20859.94859</v>
      </c>
      <c r="I346" s="26">
        <f t="shared" si="15"/>
        <v>99.978238958944033</v>
      </c>
    </row>
    <row r="347" spans="1:9" ht="80.45" customHeight="1" x14ac:dyDescent="0.2">
      <c r="A347" s="3" t="s">
        <v>0</v>
      </c>
      <c r="B347" s="4" t="s">
        <v>22</v>
      </c>
      <c r="C347" s="5" t="s">
        <v>288</v>
      </c>
      <c r="D347" s="5" t="s">
        <v>17</v>
      </c>
      <c r="E347" s="5" t="s">
        <v>313</v>
      </c>
      <c r="F347" s="5" t="s">
        <v>23</v>
      </c>
      <c r="G347" s="6">
        <v>2089.4650200000001</v>
      </c>
      <c r="H347" s="6">
        <v>2089.4650200000001</v>
      </c>
      <c r="I347" s="26">
        <f t="shared" si="15"/>
        <v>100</v>
      </c>
    </row>
    <row r="348" spans="1:9" ht="27.4" customHeight="1" x14ac:dyDescent="0.2">
      <c r="A348" s="3" t="s">
        <v>0</v>
      </c>
      <c r="B348" s="4" t="s">
        <v>28</v>
      </c>
      <c r="C348" s="5" t="s">
        <v>288</v>
      </c>
      <c r="D348" s="5" t="s">
        <v>17</v>
      </c>
      <c r="E348" s="5" t="s">
        <v>313</v>
      </c>
      <c r="F348" s="5" t="s">
        <v>29</v>
      </c>
      <c r="G348" s="6">
        <v>17824.24497</v>
      </c>
      <c r="H348" s="6">
        <f>[1]Table1!$H$249</f>
        <v>17819.70464</v>
      </c>
      <c r="I348" s="26">
        <f t="shared" si="15"/>
        <v>99.974527223971393</v>
      </c>
    </row>
    <row r="349" spans="1:9" ht="12.95" customHeight="1" x14ac:dyDescent="0.2">
      <c r="A349" s="3" t="s">
        <v>0</v>
      </c>
      <c r="B349" s="4" t="s">
        <v>30</v>
      </c>
      <c r="C349" s="5" t="s">
        <v>288</v>
      </c>
      <c r="D349" s="5" t="s">
        <v>17</v>
      </c>
      <c r="E349" s="5" t="s">
        <v>313</v>
      </c>
      <c r="F349" s="5" t="s">
        <v>31</v>
      </c>
      <c r="G349" s="6">
        <v>950.77892999999995</v>
      </c>
      <c r="H349" s="6">
        <v>950.77892999999995</v>
      </c>
      <c r="I349" s="26">
        <f t="shared" si="15"/>
        <v>100</v>
      </c>
    </row>
    <row r="350" spans="1:9" ht="133.35" customHeight="1" x14ac:dyDescent="0.2">
      <c r="A350" s="3" t="s">
        <v>0</v>
      </c>
      <c r="B350" s="4" t="s">
        <v>314</v>
      </c>
      <c r="C350" s="5" t="s">
        <v>288</v>
      </c>
      <c r="D350" s="5" t="s">
        <v>17</v>
      </c>
      <c r="E350" s="5" t="s">
        <v>315</v>
      </c>
      <c r="F350" s="3" t="s">
        <v>0</v>
      </c>
      <c r="G350" s="6">
        <f>G351+G353</f>
        <v>99175.109960000002</v>
      </c>
      <c r="H350" s="6">
        <f>H351+H353</f>
        <v>99117.259909999993</v>
      </c>
      <c r="I350" s="26">
        <f t="shared" si="15"/>
        <v>99.941668781589115</v>
      </c>
    </row>
    <row r="351" spans="1:9" ht="80.45" customHeight="1" x14ac:dyDescent="0.2">
      <c r="A351" s="3" t="s">
        <v>0</v>
      </c>
      <c r="B351" s="4" t="s">
        <v>22</v>
      </c>
      <c r="C351" s="5" t="s">
        <v>288</v>
      </c>
      <c r="D351" s="5" t="s">
        <v>17</v>
      </c>
      <c r="E351" s="5" t="s">
        <v>315</v>
      </c>
      <c r="F351" s="5" t="s">
        <v>23</v>
      </c>
      <c r="G351" s="6">
        <f>G352</f>
        <v>96635.303140000004</v>
      </c>
      <c r="H351" s="6">
        <f>H352</f>
        <v>96579.906109999996</v>
      </c>
      <c r="I351" s="26">
        <f t="shared" si="15"/>
        <v>99.942674128191271</v>
      </c>
    </row>
    <row r="352" spans="1:9" ht="12.95" customHeight="1" x14ac:dyDescent="0.2">
      <c r="A352" s="3" t="s">
        <v>0</v>
      </c>
      <c r="B352" s="7" t="s">
        <v>40</v>
      </c>
      <c r="C352" s="5" t="s">
        <v>0</v>
      </c>
      <c r="D352" s="5" t="s">
        <v>0</v>
      </c>
      <c r="E352" s="5" t="s">
        <v>0</v>
      </c>
      <c r="F352" s="5" t="s">
        <v>0</v>
      </c>
      <c r="G352" s="8">
        <v>96635.303140000004</v>
      </c>
      <c r="H352" s="8">
        <f>[1]Table1!$H$253</f>
        <v>96579.906109999996</v>
      </c>
      <c r="I352" s="26">
        <f t="shared" si="15"/>
        <v>99.942674128191271</v>
      </c>
    </row>
    <row r="353" spans="1:9" ht="27.4" customHeight="1" x14ac:dyDescent="0.2">
      <c r="A353" s="3" t="s">
        <v>0</v>
      </c>
      <c r="B353" s="4" t="s">
        <v>28</v>
      </c>
      <c r="C353" s="5" t="s">
        <v>288</v>
      </c>
      <c r="D353" s="5" t="s">
        <v>17</v>
      </c>
      <c r="E353" s="5" t="s">
        <v>315</v>
      </c>
      <c r="F353" s="5" t="s">
        <v>29</v>
      </c>
      <c r="G353" s="6">
        <f>G354</f>
        <v>2539.8068199999998</v>
      </c>
      <c r="H353" s="6">
        <f>H354</f>
        <v>2537.3537999999999</v>
      </c>
      <c r="I353" s="26">
        <f t="shared" si="15"/>
        <v>99.903417063822204</v>
      </c>
    </row>
    <row r="354" spans="1:9" ht="12.95" customHeight="1" x14ac:dyDescent="0.2">
      <c r="A354" s="3" t="s">
        <v>0</v>
      </c>
      <c r="B354" s="7" t="s">
        <v>40</v>
      </c>
      <c r="C354" s="5" t="s">
        <v>0</v>
      </c>
      <c r="D354" s="5" t="s">
        <v>0</v>
      </c>
      <c r="E354" s="5" t="s">
        <v>0</v>
      </c>
      <c r="F354" s="5" t="s">
        <v>0</v>
      </c>
      <c r="G354" s="8">
        <v>2539.8068199999998</v>
      </c>
      <c r="H354" s="8">
        <f>[1]Table1!$H$255</f>
        <v>2537.3537999999999</v>
      </c>
      <c r="I354" s="26">
        <f t="shared" si="15"/>
        <v>99.903417063822204</v>
      </c>
    </row>
    <row r="355" spans="1:9" ht="80.45" customHeight="1" x14ac:dyDescent="0.2">
      <c r="A355" s="3" t="s">
        <v>0</v>
      </c>
      <c r="B355" s="4" t="s">
        <v>316</v>
      </c>
      <c r="C355" s="5" t="s">
        <v>288</v>
      </c>
      <c r="D355" s="5" t="s">
        <v>17</v>
      </c>
      <c r="E355" s="5" t="s">
        <v>317</v>
      </c>
      <c r="F355" s="3" t="s">
        <v>0</v>
      </c>
      <c r="G355" s="6">
        <f>G356</f>
        <v>817.73046999999997</v>
      </c>
      <c r="H355" s="6">
        <f>H356</f>
        <v>788.46847000000002</v>
      </c>
      <c r="I355" s="26">
        <f t="shared" si="15"/>
        <v>96.421559294470228</v>
      </c>
    </row>
    <row r="356" spans="1:9" ht="80.45" customHeight="1" x14ac:dyDescent="0.2">
      <c r="A356" s="3" t="s">
        <v>0</v>
      </c>
      <c r="B356" s="4" t="s">
        <v>22</v>
      </c>
      <c r="C356" s="5" t="s">
        <v>288</v>
      </c>
      <c r="D356" s="5" t="s">
        <v>17</v>
      </c>
      <c r="E356" s="5" t="s">
        <v>317</v>
      </c>
      <c r="F356" s="5" t="s">
        <v>23</v>
      </c>
      <c r="G356" s="6">
        <f>G357</f>
        <v>817.73046999999997</v>
      </c>
      <c r="H356" s="6">
        <f>H357</f>
        <v>788.46847000000002</v>
      </c>
      <c r="I356" s="26">
        <f t="shared" si="15"/>
        <v>96.421559294470228</v>
      </c>
    </row>
    <row r="357" spans="1:9" ht="12.95" customHeight="1" x14ac:dyDescent="0.2">
      <c r="A357" s="3" t="s">
        <v>0</v>
      </c>
      <c r="B357" s="7" t="s">
        <v>40</v>
      </c>
      <c r="C357" s="5" t="s">
        <v>0</v>
      </c>
      <c r="D357" s="5" t="s">
        <v>0</v>
      </c>
      <c r="E357" s="5" t="s">
        <v>0</v>
      </c>
      <c r="F357" s="5" t="s">
        <v>0</v>
      </c>
      <c r="G357" s="8">
        <v>817.73046999999997</v>
      </c>
      <c r="H357" s="8">
        <f>[1]Table1!$H$258</f>
        <v>788.46847000000002</v>
      </c>
      <c r="I357" s="26">
        <f t="shared" si="15"/>
        <v>96.421559294470228</v>
      </c>
    </row>
    <row r="358" spans="1:9" ht="53.45" customHeight="1" x14ac:dyDescent="0.2">
      <c r="A358" s="3" t="s">
        <v>0</v>
      </c>
      <c r="B358" s="4" t="s">
        <v>318</v>
      </c>
      <c r="C358" s="5" t="s">
        <v>288</v>
      </c>
      <c r="D358" s="5" t="s">
        <v>17</v>
      </c>
      <c r="E358" s="5" t="s">
        <v>319</v>
      </c>
      <c r="F358" s="3" t="s">
        <v>0</v>
      </c>
      <c r="G358" s="6">
        <f>G359</f>
        <v>1624.896</v>
      </c>
      <c r="H358" s="6">
        <f>H359</f>
        <v>1371.09493</v>
      </c>
      <c r="I358" s="26">
        <f t="shared" si="15"/>
        <v>84.38047296565442</v>
      </c>
    </row>
    <row r="359" spans="1:9" ht="80.45" customHeight="1" x14ac:dyDescent="0.2">
      <c r="A359" s="3" t="s">
        <v>0</v>
      </c>
      <c r="B359" s="4" t="s">
        <v>22</v>
      </c>
      <c r="C359" s="5" t="s">
        <v>288</v>
      </c>
      <c r="D359" s="5" t="s">
        <v>17</v>
      </c>
      <c r="E359" s="5" t="s">
        <v>319</v>
      </c>
      <c r="F359" s="5" t="s">
        <v>23</v>
      </c>
      <c r="G359" s="6">
        <f>G360</f>
        <v>1624.896</v>
      </c>
      <c r="H359" s="6">
        <f>H360</f>
        <v>1371.09493</v>
      </c>
      <c r="I359" s="26">
        <f t="shared" si="15"/>
        <v>84.38047296565442</v>
      </c>
    </row>
    <row r="360" spans="1:9" ht="12.95" customHeight="1" x14ac:dyDescent="0.2">
      <c r="A360" s="3" t="s">
        <v>0</v>
      </c>
      <c r="B360" s="7" t="s">
        <v>130</v>
      </c>
      <c r="C360" s="5" t="s">
        <v>0</v>
      </c>
      <c r="D360" s="5" t="s">
        <v>0</v>
      </c>
      <c r="E360" s="9" t="s">
        <v>320</v>
      </c>
      <c r="F360" s="5" t="s">
        <v>0</v>
      </c>
      <c r="G360" s="8">
        <v>1624.896</v>
      </c>
      <c r="H360" s="8">
        <f>[1]Table1!$H$261</f>
        <v>1371.09493</v>
      </c>
      <c r="I360" s="26">
        <f t="shared" si="15"/>
        <v>84.38047296565442</v>
      </c>
    </row>
    <row r="361" spans="1:9" ht="53.45" customHeight="1" x14ac:dyDescent="0.2">
      <c r="A361" s="3" t="s">
        <v>0</v>
      </c>
      <c r="B361" s="4" t="s">
        <v>321</v>
      </c>
      <c r="C361" s="5" t="s">
        <v>288</v>
      </c>
      <c r="D361" s="5" t="s">
        <v>17</v>
      </c>
      <c r="E361" s="5" t="s">
        <v>322</v>
      </c>
      <c r="F361" s="3" t="s">
        <v>0</v>
      </c>
      <c r="G361" s="6">
        <f>G362</f>
        <v>1498</v>
      </c>
      <c r="H361" s="6">
        <f>H362</f>
        <v>1401.0730799999999</v>
      </c>
      <c r="I361" s="26">
        <f t="shared" si="15"/>
        <v>93.529578104138849</v>
      </c>
    </row>
    <row r="362" spans="1:9" ht="27.4" customHeight="1" x14ac:dyDescent="0.2">
      <c r="A362" s="3" t="s">
        <v>0</v>
      </c>
      <c r="B362" s="4" t="s">
        <v>28</v>
      </c>
      <c r="C362" s="5" t="s">
        <v>288</v>
      </c>
      <c r="D362" s="5" t="s">
        <v>17</v>
      </c>
      <c r="E362" s="5" t="s">
        <v>322</v>
      </c>
      <c r="F362" s="5" t="s">
        <v>29</v>
      </c>
      <c r="G362" s="6">
        <f>G363</f>
        <v>1498</v>
      </c>
      <c r="H362" s="6">
        <f>H363</f>
        <v>1401.0730799999999</v>
      </c>
      <c r="I362" s="26">
        <f t="shared" si="15"/>
        <v>93.529578104138849</v>
      </c>
    </row>
    <row r="363" spans="1:9" ht="12.95" customHeight="1" x14ac:dyDescent="0.2">
      <c r="A363" s="3" t="s">
        <v>0</v>
      </c>
      <c r="B363" s="7" t="s">
        <v>40</v>
      </c>
      <c r="C363" s="5" t="s">
        <v>0</v>
      </c>
      <c r="D363" s="5" t="s">
        <v>0</v>
      </c>
      <c r="E363" s="5" t="s">
        <v>0</v>
      </c>
      <c r="F363" s="5" t="s">
        <v>0</v>
      </c>
      <c r="G363" s="8">
        <v>1498</v>
      </c>
      <c r="H363" s="8">
        <f>[1]Table1!$H$264</f>
        <v>1401.0730799999999</v>
      </c>
      <c r="I363" s="26">
        <f t="shared" si="15"/>
        <v>93.529578104138849</v>
      </c>
    </row>
    <row r="364" spans="1:9" ht="53.45" customHeight="1" x14ac:dyDescent="0.2">
      <c r="A364" s="3" t="s">
        <v>0</v>
      </c>
      <c r="B364" s="4" t="s">
        <v>323</v>
      </c>
      <c r="C364" s="5" t="s">
        <v>288</v>
      </c>
      <c r="D364" s="5" t="s">
        <v>17</v>
      </c>
      <c r="E364" s="5" t="s">
        <v>324</v>
      </c>
      <c r="F364" s="3" t="s">
        <v>0</v>
      </c>
      <c r="G364" s="6">
        <f>G365</f>
        <v>449.4</v>
      </c>
      <c r="H364" s="6">
        <f>H365</f>
        <v>420.32191999999998</v>
      </c>
      <c r="I364" s="26">
        <f t="shared" si="15"/>
        <v>93.529577214063195</v>
      </c>
    </row>
    <row r="365" spans="1:9" ht="27.4" customHeight="1" x14ac:dyDescent="0.2">
      <c r="A365" s="3" t="s">
        <v>0</v>
      </c>
      <c r="B365" s="4" t="s">
        <v>28</v>
      </c>
      <c r="C365" s="5" t="s">
        <v>288</v>
      </c>
      <c r="D365" s="5" t="s">
        <v>17</v>
      </c>
      <c r="E365" s="5" t="s">
        <v>324</v>
      </c>
      <c r="F365" s="5" t="s">
        <v>29</v>
      </c>
      <c r="G365" s="6">
        <f>G366</f>
        <v>449.4</v>
      </c>
      <c r="H365" s="6">
        <f>H366</f>
        <v>420.32191999999998</v>
      </c>
      <c r="I365" s="26">
        <f t="shared" si="15"/>
        <v>93.529577214063195</v>
      </c>
    </row>
    <row r="366" spans="1:9" ht="12.95" customHeight="1" x14ac:dyDescent="0.2">
      <c r="A366" s="3" t="s">
        <v>0</v>
      </c>
      <c r="B366" s="7" t="s">
        <v>77</v>
      </c>
      <c r="C366" s="5" t="s">
        <v>0</v>
      </c>
      <c r="D366" s="5" t="s">
        <v>0</v>
      </c>
      <c r="E366" s="5" t="s">
        <v>0</v>
      </c>
      <c r="F366" s="5" t="s">
        <v>0</v>
      </c>
      <c r="G366" s="8">
        <v>449.4</v>
      </c>
      <c r="H366" s="8">
        <f>[1]Table1!$H$267</f>
        <v>420.32191999999998</v>
      </c>
      <c r="I366" s="26">
        <f t="shared" si="15"/>
        <v>93.529577214063195</v>
      </c>
    </row>
    <row r="367" spans="1:9" ht="27.4" customHeight="1" x14ac:dyDescent="0.2">
      <c r="A367" s="3" t="s">
        <v>0</v>
      </c>
      <c r="B367" s="4" t="s">
        <v>325</v>
      </c>
      <c r="C367" s="5" t="s">
        <v>288</v>
      </c>
      <c r="D367" s="5" t="s">
        <v>17</v>
      </c>
      <c r="E367" s="5" t="s">
        <v>326</v>
      </c>
      <c r="F367" s="3" t="s">
        <v>0</v>
      </c>
      <c r="G367" s="6">
        <f>G368+G371+G374</f>
        <v>859.56001000000003</v>
      </c>
      <c r="H367" s="6">
        <f>H368+H371+H374</f>
        <v>859.56001000000003</v>
      </c>
      <c r="I367" s="26">
        <f t="shared" si="15"/>
        <v>100</v>
      </c>
    </row>
    <row r="368" spans="1:9" ht="80.45" customHeight="1" x14ac:dyDescent="0.2">
      <c r="A368" s="3" t="s">
        <v>0</v>
      </c>
      <c r="B368" s="4" t="s">
        <v>327</v>
      </c>
      <c r="C368" s="5" t="s">
        <v>288</v>
      </c>
      <c r="D368" s="5" t="s">
        <v>17</v>
      </c>
      <c r="E368" s="5" t="s">
        <v>328</v>
      </c>
      <c r="F368" s="3" t="s">
        <v>0</v>
      </c>
      <c r="G368" s="6">
        <f>G369</f>
        <v>500</v>
      </c>
      <c r="H368" s="6">
        <f>H369</f>
        <v>500</v>
      </c>
      <c r="I368" s="26">
        <f t="shared" si="15"/>
        <v>100</v>
      </c>
    </row>
    <row r="369" spans="1:9" ht="27.4" customHeight="1" x14ac:dyDescent="0.2">
      <c r="A369" s="3" t="s">
        <v>0</v>
      </c>
      <c r="B369" s="4" t="s">
        <v>28</v>
      </c>
      <c r="C369" s="5" t="s">
        <v>288</v>
      </c>
      <c r="D369" s="5" t="s">
        <v>17</v>
      </c>
      <c r="E369" s="5" t="s">
        <v>328</v>
      </c>
      <c r="F369" s="5" t="s">
        <v>29</v>
      </c>
      <c r="G369" s="6">
        <f>G370</f>
        <v>500</v>
      </c>
      <c r="H369" s="6">
        <f>H370</f>
        <v>500</v>
      </c>
      <c r="I369" s="26">
        <f t="shared" si="15"/>
        <v>100</v>
      </c>
    </row>
    <row r="370" spans="1:9" ht="12.95" customHeight="1" x14ac:dyDescent="0.2">
      <c r="A370" s="3" t="s">
        <v>0</v>
      </c>
      <c r="B370" s="7" t="s">
        <v>40</v>
      </c>
      <c r="C370" s="5" t="s">
        <v>0</v>
      </c>
      <c r="D370" s="5" t="s">
        <v>0</v>
      </c>
      <c r="E370" s="5" t="s">
        <v>0</v>
      </c>
      <c r="F370" s="5" t="s">
        <v>0</v>
      </c>
      <c r="G370" s="8">
        <v>500</v>
      </c>
      <c r="H370" s="8">
        <v>500</v>
      </c>
      <c r="I370" s="26">
        <f t="shared" si="15"/>
        <v>100</v>
      </c>
    </row>
    <row r="371" spans="1:9" ht="80.45" customHeight="1" x14ac:dyDescent="0.2">
      <c r="A371" s="3" t="s">
        <v>0</v>
      </c>
      <c r="B371" s="4" t="s">
        <v>329</v>
      </c>
      <c r="C371" s="5" t="s">
        <v>288</v>
      </c>
      <c r="D371" s="5" t="s">
        <v>17</v>
      </c>
      <c r="E371" s="5" t="s">
        <v>330</v>
      </c>
      <c r="F371" s="3" t="s">
        <v>0</v>
      </c>
      <c r="G371" s="6">
        <f>G372</f>
        <v>55.55556</v>
      </c>
      <c r="H371" s="6">
        <f>H372</f>
        <v>55.55556</v>
      </c>
      <c r="I371" s="26">
        <f t="shared" si="15"/>
        <v>100</v>
      </c>
    </row>
    <row r="372" spans="1:9" ht="27.4" customHeight="1" x14ac:dyDescent="0.2">
      <c r="A372" s="3" t="s">
        <v>0</v>
      </c>
      <c r="B372" s="4" t="s">
        <v>28</v>
      </c>
      <c r="C372" s="5" t="s">
        <v>288</v>
      </c>
      <c r="D372" s="5" t="s">
        <v>17</v>
      </c>
      <c r="E372" s="5" t="s">
        <v>330</v>
      </c>
      <c r="F372" s="5" t="s">
        <v>29</v>
      </c>
      <c r="G372" s="6">
        <f>G373</f>
        <v>55.55556</v>
      </c>
      <c r="H372" s="6">
        <f>H373</f>
        <v>55.55556</v>
      </c>
      <c r="I372" s="26">
        <f t="shared" si="15"/>
        <v>100</v>
      </c>
    </row>
    <row r="373" spans="1:9" ht="12.95" customHeight="1" x14ac:dyDescent="0.2">
      <c r="A373" s="3" t="s">
        <v>0</v>
      </c>
      <c r="B373" s="7" t="s">
        <v>77</v>
      </c>
      <c r="C373" s="5" t="s">
        <v>0</v>
      </c>
      <c r="D373" s="5" t="s">
        <v>0</v>
      </c>
      <c r="E373" s="5" t="s">
        <v>0</v>
      </c>
      <c r="F373" s="5" t="s">
        <v>0</v>
      </c>
      <c r="G373" s="8">
        <v>55.55556</v>
      </c>
      <c r="H373" s="8">
        <v>55.55556</v>
      </c>
      <c r="I373" s="26">
        <f t="shared" si="15"/>
        <v>100</v>
      </c>
    </row>
    <row r="374" spans="1:9" ht="53.45" customHeight="1" x14ac:dyDescent="0.2">
      <c r="A374" s="3" t="s">
        <v>0</v>
      </c>
      <c r="B374" s="4" t="s">
        <v>331</v>
      </c>
      <c r="C374" s="5" t="s">
        <v>288</v>
      </c>
      <c r="D374" s="5" t="s">
        <v>17</v>
      </c>
      <c r="E374" s="5" t="s">
        <v>332</v>
      </c>
      <c r="F374" s="3" t="s">
        <v>0</v>
      </c>
      <c r="G374" s="6">
        <f>G375</f>
        <v>304.00445000000002</v>
      </c>
      <c r="H374" s="6">
        <f>H375</f>
        <v>304.00445000000002</v>
      </c>
      <c r="I374" s="26">
        <f t="shared" si="15"/>
        <v>100</v>
      </c>
    </row>
    <row r="375" spans="1:9" ht="27.4" customHeight="1" x14ac:dyDescent="0.2">
      <c r="A375" s="3" t="s">
        <v>0</v>
      </c>
      <c r="B375" s="4" t="s">
        <v>28</v>
      </c>
      <c r="C375" s="5" t="s">
        <v>288</v>
      </c>
      <c r="D375" s="5" t="s">
        <v>17</v>
      </c>
      <c r="E375" s="5" t="s">
        <v>332</v>
      </c>
      <c r="F375" s="5" t="s">
        <v>29</v>
      </c>
      <c r="G375" s="6">
        <v>304.00445000000002</v>
      </c>
      <c r="H375" s="6">
        <v>304.00445000000002</v>
      </c>
      <c r="I375" s="26">
        <f t="shared" si="15"/>
        <v>100</v>
      </c>
    </row>
    <row r="376" spans="1:9" ht="14.45" customHeight="1" x14ac:dyDescent="0.2">
      <c r="A376" s="1" t="s">
        <v>0</v>
      </c>
      <c r="B376" s="2" t="s">
        <v>333</v>
      </c>
      <c r="C376" s="1" t="s">
        <v>288</v>
      </c>
      <c r="D376" s="1" t="s">
        <v>25</v>
      </c>
      <c r="E376" s="3" t="s">
        <v>0</v>
      </c>
      <c r="F376" s="3" t="s">
        <v>0</v>
      </c>
      <c r="G376" s="18">
        <f t="shared" ref="G376:H381" si="16">G377</f>
        <v>1331.3325299999999</v>
      </c>
      <c r="H376" s="18">
        <f t="shared" si="16"/>
        <v>1314.9549300000001</v>
      </c>
      <c r="I376" s="26">
        <f t="shared" si="15"/>
        <v>98.769834009839769</v>
      </c>
    </row>
    <row r="377" spans="1:9" ht="40.5" customHeight="1" x14ac:dyDescent="0.2">
      <c r="A377" s="3" t="s">
        <v>0</v>
      </c>
      <c r="B377" s="4" t="s">
        <v>290</v>
      </c>
      <c r="C377" s="5" t="s">
        <v>288</v>
      </c>
      <c r="D377" s="5" t="s">
        <v>25</v>
      </c>
      <c r="E377" s="5" t="s">
        <v>291</v>
      </c>
      <c r="F377" s="3" t="s">
        <v>0</v>
      </c>
      <c r="G377" s="6">
        <f t="shared" si="16"/>
        <v>1331.3325299999999</v>
      </c>
      <c r="H377" s="6">
        <f t="shared" si="16"/>
        <v>1314.9549300000001</v>
      </c>
      <c r="I377" s="26">
        <f t="shared" si="15"/>
        <v>98.769834009839769</v>
      </c>
    </row>
    <row r="378" spans="1:9" ht="14.45" customHeight="1" x14ac:dyDescent="0.2">
      <c r="A378" s="3" t="s">
        <v>0</v>
      </c>
      <c r="B378" s="4" t="s">
        <v>307</v>
      </c>
      <c r="C378" s="5" t="s">
        <v>288</v>
      </c>
      <c r="D378" s="5" t="s">
        <v>25</v>
      </c>
      <c r="E378" s="5" t="s">
        <v>308</v>
      </c>
      <c r="F378" s="3" t="s">
        <v>0</v>
      </c>
      <c r="G378" s="6">
        <f t="shared" si="16"/>
        <v>1331.3325299999999</v>
      </c>
      <c r="H378" s="6">
        <f t="shared" si="16"/>
        <v>1314.9549300000001</v>
      </c>
      <c r="I378" s="26">
        <f t="shared" si="15"/>
        <v>98.769834009839769</v>
      </c>
    </row>
    <row r="379" spans="1:9" ht="27.4" customHeight="1" x14ac:dyDescent="0.2">
      <c r="A379" s="3" t="s">
        <v>0</v>
      </c>
      <c r="B379" s="4" t="s">
        <v>311</v>
      </c>
      <c r="C379" s="5" t="s">
        <v>288</v>
      </c>
      <c r="D379" s="5" t="s">
        <v>25</v>
      </c>
      <c r="E379" s="5" t="s">
        <v>312</v>
      </c>
      <c r="F379" s="3" t="s">
        <v>0</v>
      </c>
      <c r="G379" s="6">
        <f t="shared" si="16"/>
        <v>1331.3325299999999</v>
      </c>
      <c r="H379" s="6">
        <f t="shared" si="16"/>
        <v>1314.9549300000001</v>
      </c>
      <c r="I379" s="26">
        <f t="shared" si="15"/>
        <v>98.769834009839769</v>
      </c>
    </row>
    <row r="380" spans="1:9" ht="133.35" customHeight="1" x14ac:dyDescent="0.2">
      <c r="A380" s="3" t="s">
        <v>0</v>
      </c>
      <c r="B380" s="4" t="s">
        <v>314</v>
      </c>
      <c r="C380" s="5" t="s">
        <v>288</v>
      </c>
      <c r="D380" s="5" t="s">
        <v>25</v>
      </c>
      <c r="E380" s="5" t="s">
        <v>315</v>
      </c>
      <c r="F380" s="3" t="s">
        <v>0</v>
      </c>
      <c r="G380" s="6">
        <f t="shared" si="16"/>
        <v>1331.3325299999999</v>
      </c>
      <c r="H380" s="6">
        <f t="shared" si="16"/>
        <v>1314.9549300000001</v>
      </c>
      <c r="I380" s="26">
        <f t="shared" si="15"/>
        <v>98.769834009839769</v>
      </c>
    </row>
    <row r="381" spans="1:9" ht="80.45" customHeight="1" x14ac:dyDescent="0.2">
      <c r="A381" s="3" t="s">
        <v>0</v>
      </c>
      <c r="B381" s="4" t="s">
        <v>22</v>
      </c>
      <c r="C381" s="5" t="s">
        <v>288</v>
      </c>
      <c r="D381" s="5" t="s">
        <v>25</v>
      </c>
      <c r="E381" s="5" t="s">
        <v>315</v>
      </c>
      <c r="F381" s="5" t="s">
        <v>23</v>
      </c>
      <c r="G381" s="6">
        <f t="shared" si="16"/>
        <v>1331.3325299999999</v>
      </c>
      <c r="H381" s="6">
        <f t="shared" si="16"/>
        <v>1314.9549300000001</v>
      </c>
      <c r="I381" s="26">
        <f t="shared" si="15"/>
        <v>98.769834009839769</v>
      </c>
    </row>
    <row r="382" spans="1:9" ht="12.95" customHeight="1" x14ac:dyDescent="0.2">
      <c r="A382" s="3" t="s">
        <v>0</v>
      </c>
      <c r="B382" s="7" t="s">
        <v>40</v>
      </c>
      <c r="C382" s="5" t="s">
        <v>0</v>
      </c>
      <c r="D382" s="5" t="s">
        <v>0</v>
      </c>
      <c r="E382" s="5" t="s">
        <v>0</v>
      </c>
      <c r="F382" s="5" t="s">
        <v>0</v>
      </c>
      <c r="G382" s="8">
        <v>1331.3325299999999</v>
      </c>
      <c r="H382" s="8">
        <f>[1]Table1!$H$284</f>
        <v>1314.9549300000001</v>
      </c>
      <c r="I382" s="26">
        <f t="shared" si="15"/>
        <v>98.769834009839769</v>
      </c>
    </row>
    <row r="383" spans="1:9" ht="14.45" customHeight="1" x14ac:dyDescent="0.2">
      <c r="A383" s="1" t="s">
        <v>0</v>
      </c>
      <c r="B383" s="2" t="s">
        <v>334</v>
      </c>
      <c r="C383" s="1" t="s">
        <v>288</v>
      </c>
      <c r="D383" s="1" t="s">
        <v>145</v>
      </c>
      <c r="E383" s="3" t="s">
        <v>0</v>
      </c>
      <c r="F383" s="3" t="s">
        <v>0</v>
      </c>
      <c r="G383" s="18">
        <f>G384+G394+G402</f>
        <v>1231.7578000000001</v>
      </c>
      <c r="H383" s="18">
        <f>H384+H394+H402</f>
        <v>1198.1658199999999</v>
      </c>
      <c r="I383" s="26">
        <f t="shared" si="15"/>
        <v>97.272842112304858</v>
      </c>
    </row>
    <row r="384" spans="1:9" ht="40.5" customHeight="1" x14ac:dyDescent="0.2">
      <c r="A384" s="3" t="s">
        <v>0</v>
      </c>
      <c r="B384" s="4" t="s">
        <v>290</v>
      </c>
      <c r="C384" s="5" t="s">
        <v>288</v>
      </c>
      <c r="D384" s="5" t="s">
        <v>145</v>
      </c>
      <c r="E384" s="5" t="s">
        <v>291</v>
      </c>
      <c r="F384" s="3" t="s">
        <v>0</v>
      </c>
      <c r="G384" s="6">
        <f>G385+G391</f>
        <v>389.50198</v>
      </c>
      <c r="H384" s="6">
        <f>H385+H391</f>
        <v>355.90999999999997</v>
      </c>
      <c r="I384" s="26">
        <f t="shared" si="15"/>
        <v>91.375658732209772</v>
      </c>
    </row>
    <row r="385" spans="1:9" ht="14.45" customHeight="1" x14ac:dyDescent="0.2">
      <c r="A385" s="3" t="s">
        <v>0</v>
      </c>
      <c r="B385" s="4" t="s">
        <v>307</v>
      </c>
      <c r="C385" s="5" t="s">
        <v>288</v>
      </c>
      <c r="D385" s="5" t="s">
        <v>145</v>
      </c>
      <c r="E385" s="5" t="s">
        <v>308</v>
      </c>
      <c r="F385" s="3" t="s">
        <v>0</v>
      </c>
      <c r="G385" s="6">
        <f>G386</f>
        <v>319.50198</v>
      </c>
      <c r="H385" s="6">
        <f>H386</f>
        <v>308.90999999999997</v>
      </c>
      <c r="I385" s="26">
        <f t="shared" si="15"/>
        <v>96.684846835690962</v>
      </c>
    </row>
    <row r="386" spans="1:9" ht="27.4" customHeight="1" x14ac:dyDescent="0.2">
      <c r="A386" s="3" t="s">
        <v>0</v>
      </c>
      <c r="B386" s="4" t="s">
        <v>325</v>
      </c>
      <c r="C386" s="5" t="s">
        <v>288</v>
      </c>
      <c r="D386" s="5" t="s">
        <v>145</v>
      </c>
      <c r="E386" s="5" t="s">
        <v>326</v>
      </c>
      <c r="F386" s="3" t="s">
        <v>0</v>
      </c>
      <c r="G386" s="6">
        <f>G387</f>
        <v>319.50198</v>
      </c>
      <c r="H386" s="6">
        <f>H387</f>
        <v>308.90999999999997</v>
      </c>
      <c r="I386" s="26">
        <f t="shared" ref="I386:I449" si="17">H386/G386*100</f>
        <v>96.684846835690962</v>
      </c>
    </row>
    <row r="387" spans="1:9" ht="67.349999999999994" customHeight="1" x14ac:dyDescent="0.2">
      <c r="A387" s="3" t="s">
        <v>0</v>
      </c>
      <c r="B387" s="4" t="s">
        <v>335</v>
      </c>
      <c r="C387" s="5" t="s">
        <v>288</v>
      </c>
      <c r="D387" s="5" t="s">
        <v>145</v>
      </c>
      <c r="E387" s="5" t="s">
        <v>336</v>
      </c>
      <c r="F387" s="3" t="s">
        <v>0</v>
      </c>
      <c r="G387" s="6">
        <f>G388+G389+G390</f>
        <v>319.50198</v>
      </c>
      <c r="H387" s="6">
        <f>H388+H389+H390</f>
        <v>308.90999999999997</v>
      </c>
      <c r="I387" s="26">
        <f t="shared" si="17"/>
        <v>96.684846835690962</v>
      </c>
    </row>
    <row r="388" spans="1:9" ht="27.4" customHeight="1" x14ac:dyDescent="0.2">
      <c r="A388" s="3" t="s">
        <v>0</v>
      </c>
      <c r="B388" s="4" t="s">
        <v>28</v>
      </c>
      <c r="C388" s="5" t="s">
        <v>288</v>
      </c>
      <c r="D388" s="5" t="s">
        <v>145</v>
      </c>
      <c r="E388" s="5" t="s">
        <v>336</v>
      </c>
      <c r="F388" s="5" t="s">
        <v>29</v>
      </c>
      <c r="G388" s="6">
        <v>211.50198</v>
      </c>
      <c r="H388" s="6">
        <f>[1]Table1!$H$290</f>
        <v>200.91</v>
      </c>
      <c r="I388" s="26">
        <f t="shared" si="17"/>
        <v>94.992018514436609</v>
      </c>
    </row>
    <row r="389" spans="1:9" ht="27.4" customHeight="1" x14ac:dyDescent="0.2">
      <c r="A389" s="3" t="s">
        <v>0</v>
      </c>
      <c r="B389" s="4" t="s">
        <v>59</v>
      </c>
      <c r="C389" s="5" t="s">
        <v>288</v>
      </c>
      <c r="D389" s="5" t="s">
        <v>145</v>
      </c>
      <c r="E389" s="5" t="s">
        <v>336</v>
      </c>
      <c r="F389" s="5" t="s">
        <v>60</v>
      </c>
      <c r="G389" s="6">
        <v>48</v>
      </c>
      <c r="H389" s="6">
        <v>48</v>
      </c>
      <c r="I389" s="26">
        <f t="shared" si="17"/>
        <v>100</v>
      </c>
    </row>
    <row r="390" spans="1:9" ht="40.5" customHeight="1" x14ac:dyDescent="0.2">
      <c r="A390" s="3" t="s">
        <v>0</v>
      </c>
      <c r="B390" s="4" t="s">
        <v>73</v>
      </c>
      <c r="C390" s="5" t="s">
        <v>288</v>
      </c>
      <c r="D390" s="5" t="s">
        <v>145</v>
      </c>
      <c r="E390" s="5" t="s">
        <v>336</v>
      </c>
      <c r="F390" s="5" t="s">
        <v>74</v>
      </c>
      <c r="G390" s="6">
        <v>60</v>
      </c>
      <c r="H390" s="6">
        <v>60</v>
      </c>
      <c r="I390" s="26">
        <f t="shared" si="17"/>
        <v>100</v>
      </c>
    </row>
    <row r="391" spans="1:9" ht="27.4" customHeight="1" x14ac:dyDescent="0.2">
      <c r="A391" s="3" t="s">
        <v>0</v>
      </c>
      <c r="B391" s="4" t="s">
        <v>337</v>
      </c>
      <c r="C391" s="5" t="s">
        <v>288</v>
      </c>
      <c r="D391" s="5" t="s">
        <v>145</v>
      </c>
      <c r="E391" s="5" t="s">
        <v>338</v>
      </c>
      <c r="F391" s="3" t="s">
        <v>0</v>
      </c>
      <c r="G391" s="6">
        <f>G392</f>
        <v>70</v>
      </c>
      <c r="H391" s="6">
        <f>H392</f>
        <v>47</v>
      </c>
      <c r="I391" s="26">
        <f t="shared" si="17"/>
        <v>67.142857142857139</v>
      </c>
    </row>
    <row r="392" spans="1:9" ht="67.349999999999994" customHeight="1" x14ac:dyDescent="0.2">
      <c r="A392" s="3" t="s">
        <v>0</v>
      </c>
      <c r="B392" s="4" t="s">
        <v>335</v>
      </c>
      <c r="C392" s="5" t="s">
        <v>288</v>
      </c>
      <c r="D392" s="5" t="s">
        <v>145</v>
      </c>
      <c r="E392" s="5" t="s">
        <v>339</v>
      </c>
      <c r="F392" s="3" t="s">
        <v>0</v>
      </c>
      <c r="G392" s="6">
        <f>G393</f>
        <v>70</v>
      </c>
      <c r="H392" s="6">
        <f>H393</f>
        <v>47</v>
      </c>
      <c r="I392" s="26">
        <f t="shared" si="17"/>
        <v>67.142857142857139</v>
      </c>
    </row>
    <row r="393" spans="1:9" ht="27.4" customHeight="1" x14ac:dyDescent="0.2">
      <c r="A393" s="3" t="s">
        <v>0</v>
      </c>
      <c r="B393" s="4" t="s">
        <v>59</v>
      </c>
      <c r="C393" s="5" t="s">
        <v>288</v>
      </c>
      <c r="D393" s="5" t="s">
        <v>145</v>
      </c>
      <c r="E393" s="5" t="s">
        <v>339</v>
      </c>
      <c r="F393" s="5" t="s">
        <v>60</v>
      </c>
      <c r="G393" s="6">
        <v>70</v>
      </c>
      <c r="H393" s="6">
        <f>[1]Table1!$H$295</f>
        <v>47</v>
      </c>
      <c r="I393" s="26">
        <f t="shared" si="17"/>
        <v>67.142857142857139</v>
      </c>
    </row>
    <row r="394" spans="1:9" ht="80.45" customHeight="1" x14ac:dyDescent="0.2">
      <c r="A394" s="3" t="s">
        <v>0</v>
      </c>
      <c r="B394" s="4" t="s">
        <v>199</v>
      </c>
      <c r="C394" s="5" t="s">
        <v>288</v>
      </c>
      <c r="D394" s="5" t="s">
        <v>145</v>
      </c>
      <c r="E394" s="5" t="s">
        <v>200</v>
      </c>
      <c r="F394" s="3" t="s">
        <v>0</v>
      </c>
      <c r="G394" s="6">
        <f>G395</f>
        <v>633.77773999999999</v>
      </c>
      <c r="H394" s="6">
        <f>H395</f>
        <v>633.77773999999999</v>
      </c>
      <c r="I394" s="26">
        <f t="shared" si="17"/>
        <v>100</v>
      </c>
    </row>
    <row r="395" spans="1:9" ht="40.5" customHeight="1" x14ac:dyDescent="0.2">
      <c r="A395" s="3" t="s">
        <v>0</v>
      </c>
      <c r="B395" s="4" t="s">
        <v>234</v>
      </c>
      <c r="C395" s="5" t="s">
        <v>288</v>
      </c>
      <c r="D395" s="5" t="s">
        <v>145</v>
      </c>
      <c r="E395" s="5" t="s">
        <v>235</v>
      </c>
      <c r="F395" s="3" t="s">
        <v>0</v>
      </c>
      <c r="G395" s="6">
        <f>G396+G399</f>
        <v>633.77773999999999</v>
      </c>
      <c r="H395" s="6">
        <f>H396+H399</f>
        <v>633.77773999999999</v>
      </c>
      <c r="I395" s="26">
        <f t="shared" si="17"/>
        <v>100</v>
      </c>
    </row>
    <row r="396" spans="1:9" ht="93.4" customHeight="1" x14ac:dyDescent="0.2">
      <c r="A396" s="3" t="s">
        <v>0</v>
      </c>
      <c r="B396" s="4" t="s">
        <v>340</v>
      </c>
      <c r="C396" s="5" t="s">
        <v>288</v>
      </c>
      <c r="D396" s="5" t="s">
        <v>145</v>
      </c>
      <c r="E396" s="5" t="s">
        <v>341</v>
      </c>
      <c r="F396" s="3" t="s">
        <v>0</v>
      </c>
      <c r="G396" s="6">
        <f>G397</f>
        <v>621.10218999999995</v>
      </c>
      <c r="H396" s="6">
        <f>H397</f>
        <v>621.10218999999995</v>
      </c>
      <c r="I396" s="26">
        <f t="shared" si="17"/>
        <v>100</v>
      </c>
    </row>
    <row r="397" spans="1:9" ht="27.4" customHeight="1" x14ac:dyDescent="0.2">
      <c r="A397" s="3" t="s">
        <v>0</v>
      </c>
      <c r="B397" s="4" t="s">
        <v>28</v>
      </c>
      <c r="C397" s="5" t="s">
        <v>288</v>
      </c>
      <c r="D397" s="5" t="s">
        <v>145</v>
      </c>
      <c r="E397" s="5" t="s">
        <v>341</v>
      </c>
      <c r="F397" s="5" t="s">
        <v>29</v>
      </c>
      <c r="G397" s="6">
        <f>G398</f>
        <v>621.10218999999995</v>
      </c>
      <c r="H397" s="6">
        <f>H398</f>
        <v>621.10218999999995</v>
      </c>
      <c r="I397" s="26">
        <f t="shared" si="17"/>
        <v>100</v>
      </c>
    </row>
    <row r="398" spans="1:9" ht="12.95" customHeight="1" x14ac:dyDescent="0.2">
      <c r="A398" s="3" t="s">
        <v>0</v>
      </c>
      <c r="B398" s="7" t="s">
        <v>40</v>
      </c>
      <c r="C398" s="5" t="s">
        <v>0</v>
      </c>
      <c r="D398" s="5" t="s">
        <v>0</v>
      </c>
      <c r="E398" s="5" t="s">
        <v>0</v>
      </c>
      <c r="F398" s="5" t="s">
        <v>0</v>
      </c>
      <c r="G398" s="8">
        <v>621.10218999999995</v>
      </c>
      <c r="H398" s="8">
        <v>621.10218999999995</v>
      </c>
      <c r="I398" s="26">
        <f t="shared" si="17"/>
        <v>100</v>
      </c>
    </row>
    <row r="399" spans="1:9" ht="93.4" customHeight="1" x14ac:dyDescent="0.2">
      <c r="A399" s="3" t="s">
        <v>0</v>
      </c>
      <c r="B399" s="4" t="s">
        <v>342</v>
      </c>
      <c r="C399" s="5" t="s">
        <v>288</v>
      </c>
      <c r="D399" s="5" t="s">
        <v>145</v>
      </c>
      <c r="E399" s="5" t="s">
        <v>343</v>
      </c>
      <c r="F399" s="3" t="s">
        <v>0</v>
      </c>
      <c r="G399" s="6">
        <f>G400</f>
        <v>12.675549999999999</v>
      </c>
      <c r="H399" s="6">
        <f>H400</f>
        <v>12.675549999999999</v>
      </c>
      <c r="I399" s="26">
        <f t="shared" si="17"/>
        <v>100</v>
      </c>
    </row>
    <row r="400" spans="1:9" ht="27.4" customHeight="1" x14ac:dyDescent="0.2">
      <c r="A400" s="3" t="s">
        <v>0</v>
      </c>
      <c r="B400" s="4" t="s">
        <v>28</v>
      </c>
      <c r="C400" s="5" t="s">
        <v>288</v>
      </c>
      <c r="D400" s="5" t="s">
        <v>145</v>
      </c>
      <c r="E400" s="5" t="s">
        <v>343</v>
      </c>
      <c r="F400" s="5" t="s">
        <v>29</v>
      </c>
      <c r="G400" s="6">
        <f>G401</f>
        <v>12.675549999999999</v>
      </c>
      <c r="H400" s="6">
        <f>H401</f>
        <v>12.675549999999999</v>
      </c>
      <c r="I400" s="26">
        <f t="shared" si="17"/>
        <v>100</v>
      </c>
    </row>
    <row r="401" spans="1:9" ht="12.95" customHeight="1" x14ac:dyDescent="0.2">
      <c r="A401" s="3" t="s">
        <v>0</v>
      </c>
      <c r="B401" s="7" t="s">
        <v>77</v>
      </c>
      <c r="C401" s="5" t="s">
        <v>0</v>
      </c>
      <c r="D401" s="5" t="s">
        <v>0</v>
      </c>
      <c r="E401" s="5" t="s">
        <v>0</v>
      </c>
      <c r="F401" s="5" t="s">
        <v>0</v>
      </c>
      <c r="G401" s="8">
        <v>12.675549999999999</v>
      </c>
      <c r="H401" s="8">
        <v>12.675549999999999</v>
      </c>
      <c r="I401" s="26">
        <f t="shared" si="17"/>
        <v>100</v>
      </c>
    </row>
    <row r="402" spans="1:9" ht="27.4" customHeight="1" x14ac:dyDescent="0.2">
      <c r="A402" s="3" t="s">
        <v>0</v>
      </c>
      <c r="B402" s="4" t="s">
        <v>146</v>
      </c>
      <c r="C402" s="5" t="s">
        <v>288</v>
      </c>
      <c r="D402" s="5" t="s">
        <v>145</v>
      </c>
      <c r="E402" s="5" t="s">
        <v>147</v>
      </c>
      <c r="F402" s="3" t="s">
        <v>0</v>
      </c>
      <c r="G402" s="6">
        <f>G403</f>
        <v>208.47808000000001</v>
      </c>
      <c r="H402" s="6">
        <f>H403</f>
        <v>208.47808000000001</v>
      </c>
      <c r="I402" s="26">
        <f t="shared" si="17"/>
        <v>100</v>
      </c>
    </row>
    <row r="403" spans="1:9" ht="67.349999999999994" customHeight="1" x14ac:dyDescent="0.2">
      <c r="A403" s="3" t="s">
        <v>0</v>
      </c>
      <c r="B403" s="4" t="s">
        <v>344</v>
      </c>
      <c r="C403" s="5" t="s">
        <v>288</v>
      </c>
      <c r="D403" s="5" t="s">
        <v>145</v>
      </c>
      <c r="E403" s="5" t="s">
        <v>345</v>
      </c>
      <c r="F403" s="3" t="s">
        <v>0</v>
      </c>
      <c r="G403" s="6">
        <f>G404+G407</f>
        <v>208.47808000000001</v>
      </c>
      <c r="H403" s="6">
        <f>H404+H407</f>
        <v>208.47808000000001</v>
      </c>
      <c r="I403" s="26">
        <f t="shared" si="17"/>
        <v>100</v>
      </c>
    </row>
    <row r="404" spans="1:9" ht="93.4" customHeight="1" x14ac:dyDescent="0.2">
      <c r="A404" s="3" t="s">
        <v>0</v>
      </c>
      <c r="B404" s="4" t="s">
        <v>346</v>
      </c>
      <c r="C404" s="5" t="s">
        <v>288</v>
      </c>
      <c r="D404" s="5" t="s">
        <v>145</v>
      </c>
      <c r="E404" s="5" t="s">
        <v>347</v>
      </c>
      <c r="F404" s="3" t="s">
        <v>0</v>
      </c>
      <c r="G404" s="6">
        <f>G405</f>
        <v>104.23904</v>
      </c>
      <c r="H404" s="6">
        <f>H405</f>
        <v>104.23904</v>
      </c>
      <c r="I404" s="26">
        <f t="shared" si="17"/>
        <v>100</v>
      </c>
    </row>
    <row r="405" spans="1:9" ht="27.4" customHeight="1" x14ac:dyDescent="0.2">
      <c r="A405" s="3" t="s">
        <v>0</v>
      </c>
      <c r="B405" s="4" t="s">
        <v>28</v>
      </c>
      <c r="C405" s="5" t="s">
        <v>288</v>
      </c>
      <c r="D405" s="5" t="s">
        <v>145</v>
      </c>
      <c r="E405" s="5" t="s">
        <v>347</v>
      </c>
      <c r="F405" s="5" t="s">
        <v>29</v>
      </c>
      <c r="G405" s="6">
        <f>G406</f>
        <v>104.23904</v>
      </c>
      <c r="H405" s="6">
        <f>H406</f>
        <v>104.23904</v>
      </c>
      <c r="I405" s="26">
        <f t="shared" si="17"/>
        <v>100</v>
      </c>
    </row>
    <row r="406" spans="1:9" ht="12.95" customHeight="1" x14ac:dyDescent="0.2">
      <c r="A406" s="3" t="s">
        <v>0</v>
      </c>
      <c r="B406" s="7" t="s">
        <v>40</v>
      </c>
      <c r="C406" s="5" t="s">
        <v>0</v>
      </c>
      <c r="D406" s="5" t="s">
        <v>0</v>
      </c>
      <c r="E406" s="5" t="s">
        <v>0</v>
      </c>
      <c r="F406" s="5" t="s">
        <v>0</v>
      </c>
      <c r="G406" s="8">
        <v>104.23904</v>
      </c>
      <c r="H406" s="8">
        <v>104.23904</v>
      </c>
      <c r="I406" s="26">
        <f t="shared" si="17"/>
        <v>100</v>
      </c>
    </row>
    <row r="407" spans="1:9" ht="93.4" customHeight="1" x14ac:dyDescent="0.2">
      <c r="A407" s="3" t="s">
        <v>0</v>
      </c>
      <c r="B407" s="4" t="s">
        <v>348</v>
      </c>
      <c r="C407" s="5" t="s">
        <v>288</v>
      </c>
      <c r="D407" s="5" t="s">
        <v>145</v>
      </c>
      <c r="E407" s="5" t="s">
        <v>349</v>
      </c>
      <c r="F407" s="3" t="s">
        <v>0</v>
      </c>
      <c r="G407" s="6">
        <f>G408</f>
        <v>104.23904</v>
      </c>
      <c r="H407" s="6">
        <f>H408</f>
        <v>104.23904</v>
      </c>
      <c r="I407" s="26">
        <f t="shared" si="17"/>
        <v>100</v>
      </c>
    </row>
    <row r="408" spans="1:9" ht="27.4" customHeight="1" x14ac:dyDescent="0.2">
      <c r="A408" s="3" t="s">
        <v>0</v>
      </c>
      <c r="B408" s="4" t="s">
        <v>28</v>
      </c>
      <c r="C408" s="5" t="s">
        <v>288</v>
      </c>
      <c r="D408" s="5" t="s">
        <v>145</v>
      </c>
      <c r="E408" s="5" t="s">
        <v>349</v>
      </c>
      <c r="F408" s="5" t="s">
        <v>29</v>
      </c>
      <c r="G408" s="6">
        <f>G409</f>
        <v>104.23904</v>
      </c>
      <c r="H408" s="6">
        <f>H409</f>
        <v>104.23904</v>
      </c>
      <c r="I408" s="26">
        <f t="shared" si="17"/>
        <v>100</v>
      </c>
    </row>
    <row r="409" spans="1:9" ht="12.95" customHeight="1" x14ac:dyDescent="0.2">
      <c r="A409" s="3" t="s">
        <v>0</v>
      </c>
      <c r="B409" s="7" t="s">
        <v>77</v>
      </c>
      <c r="C409" s="5" t="s">
        <v>0</v>
      </c>
      <c r="D409" s="5" t="s">
        <v>0</v>
      </c>
      <c r="E409" s="5" t="s">
        <v>0</v>
      </c>
      <c r="F409" s="5" t="s">
        <v>0</v>
      </c>
      <c r="G409" s="8">
        <v>104.23904</v>
      </c>
      <c r="H409" s="8">
        <v>104.23904</v>
      </c>
      <c r="I409" s="26">
        <f t="shared" si="17"/>
        <v>100</v>
      </c>
    </row>
    <row r="410" spans="1:9" ht="14.45" customHeight="1" x14ac:dyDescent="0.2">
      <c r="A410" s="1" t="s">
        <v>13</v>
      </c>
      <c r="B410" s="2" t="s">
        <v>350</v>
      </c>
      <c r="C410" s="1" t="s">
        <v>191</v>
      </c>
      <c r="D410" s="1" t="s">
        <v>0</v>
      </c>
      <c r="E410" s="3" t="s">
        <v>0</v>
      </c>
      <c r="F410" s="3" t="s">
        <v>0</v>
      </c>
      <c r="G410" s="18">
        <f>G411+G442</f>
        <v>35302.673029999998</v>
      </c>
      <c r="H410" s="18">
        <f>H411+H442</f>
        <v>35302.672839999999</v>
      </c>
      <c r="I410" s="26">
        <f t="shared" si="17"/>
        <v>99.999999461797131</v>
      </c>
    </row>
    <row r="411" spans="1:9" ht="14.45" customHeight="1" x14ac:dyDescent="0.2">
      <c r="A411" s="1" t="s">
        <v>0</v>
      </c>
      <c r="B411" s="2" t="s">
        <v>351</v>
      </c>
      <c r="C411" s="1" t="s">
        <v>191</v>
      </c>
      <c r="D411" s="1" t="s">
        <v>15</v>
      </c>
      <c r="E411" s="3" t="s">
        <v>0</v>
      </c>
      <c r="F411" s="3" t="s">
        <v>0</v>
      </c>
      <c r="G411" s="18">
        <f>G412</f>
        <v>22942.10252</v>
      </c>
      <c r="H411" s="18">
        <f>H412</f>
        <v>22942.102330000002</v>
      </c>
      <c r="I411" s="26">
        <f t="shared" si="17"/>
        <v>99.999999171828307</v>
      </c>
    </row>
    <row r="412" spans="1:9" ht="27.4" customHeight="1" x14ac:dyDescent="0.2">
      <c r="A412" s="3" t="s">
        <v>0</v>
      </c>
      <c r="B412" s="4" t="s">
        <v>352</v>
      </c>
      <c r="C412" s="5" t="s">
        <v>191</v>
      </c>
      <c r="D412" s="5" t="s">
        <v>15</v>
      </c>
      <c r="E412" s="5" t="s">
        <v>353</v>
      </c>
      <c r="F412" s="3" t="s">
        <v>0</v>
      </c>
      <c r="G412" s="6">
        <f>G413+G438</f>
        <v>22942.10252</v>
      </c>
      <c r="H412" s="6">
        <f>H413+H438</f>
        <v>22942.102330000002</v>
      </c>
      <c r="I412" s="26">
        <f t="shared" si="17"/>
        <v>99.999999171828307</v>
      </c>
    </row>
    <row r="413" spans="1:9" ht="40.5" customHeight="1" x14ac:dyDescent="0.2">
      <c r="A413" s="3" t="s">
        <v>0</v>
      </c>
      <c r="B413" s="4" t="s">
        <v>354</v>
      </c>
      <c r="C413" s="5" t="s">
        <v>191</v>
      </c>
      <c r="D413" s="5" t="s">
        <v>15</v>
      </c>
      <c r="E413" s="5" t="s">
        <v>355</v>
      </c>
      <c r="F413" s="3" t="s">
        <v>0</v>
      </c>
      <c r="G413" s="6">
        <f>G414</f>
        <v>2052.1025199999999</v>
      </c>
      <c r="H413" s="6">
        <f>H414</f>
        <v>2052.1023299999997</v>
      </c>
      <c r="I413" s="26">
        <f t="shared" si="17"/>
        <v>99.99999074120332</v>
      </c>
    </row>
    <row r="414" spans="1:9" ht="40.5" customHeight="1" x14ac:dyDescent="0.2">
      <c r="A414" s="3" t="s">
        <v>0</v>
      </c>
      <c r="B414" s="4" t="s">
        <v>356</v>
      </c>
      <c r="C414" s="5" t="s">
        <v>191</v>
      </c>
      <c r="D414" s="5" t="s">
        <v>15</v>
      </c>
      <c r="E414" s="5" t="s">
        <v>357</v>
      </c>
      <c r="F414" s="3" t="s">
        <v>0</v>
      </c>
      <c r="G414" s="6">
        <f>G415+G418+G421+G424+G427+G430+G433+G436</f>
        <v>2052.1025199999999</v>
      </c>
      <c r="H414" s="6">
        <f>H415+H418+H421+H424+H427+H430+H433+H436</f>
        <v>2052.1023299999997</v>
      </c>
      <c r="I414" s="26">
        <f t="shared" si="17"/>
        <v>99.99999074120332</v>
      </c>
    </row>
    <row r="415" spans="1:9" ht="67.349999999999994" customHeight="1" x14ac:dyDescent="0.2">
      <c r="A415" s="3" t="s">
        <v>0</v>
      </c>
      <c r="B415" s="4" t="s">
        <v>358</v>
      </c>
      <c r="C415" s="5" t="s">
        <v>191</v>
      </c>
      <c r="D415" s="5" t="s">
        <v>15</v>
      </c>
      <c r="E415" s="5" t="s">
        <v>359</v>
      </c>
      <c r="F415" s="3" t="s">
        <v>0</v>
      </c>
      <c r="G415" s="6">
        <f>G416+G417</f>
        <v>1280.65211</v>
      </c>
      <c r="H415" s="6">
        <f>H416+H417</f>
        <v>1280.65211</v>
      </c>
      <c r="I415" s="26">
        <f t="shared" si="17"/>
        <v>100</v>
      </c>
    </row>
    <row r="416" spans="1:9" ht="27.4" customHeight="1" x14ac:dyDescent="0.2">
      <c r="A416" s="3" t="s">
        <v>0</v>
      </c>
      <c r="B416" s="4" t="s">
        <v>59</v>
      </c>
      <c r="C416" s="5" t="s">
        <v>191</v>
      </c>
      <c r="D416" s="5" t="s">
        <v>15</v>
      </c>
      <c r="E416" s="5" t="s">
        <v>359</v>
      </c>
      <c r="F416" s="5" t="s">
        <v>60</v>
      </c>
      <c r="G416" s="6">
        <v>30</v>
      </c>
      <c r="H416" s="6">
        <v>30</v>
      </c>
      <c r="I416" s="26">
        <f t="shared" si="17"/>
        <v>100</v>
      </c>
    </row>
    <row r="417" spans="1:9" ht="40.5" customHeight="1" x14ac:dyDescent="0.2">
      <c r="A417" s="3" t="s">
        <v>0</v>
      </c>
      <c r="B417" s="4" t="s">
        <v>73</v>
      </c>
      <c r="C417" s="5" t="s">
        <v>191</v>
      </c>
      <c r="D417" s="5" t="s">
        <v>15</v>
      </c>
      <c r="E417" s="5" t="s">
        <v>359</v>
      </c>
      <c r="F417" s="5" t="s">
        <v>74</v>
      </c>
      <c r="G417" s="6">
        <v>1250.65211</v>
      </c>
      <c r="H417" s="6">
        <v>1250.65211</v>
      </c>
      <c r="I417" s="26">
        <f t="shared" si="17"/>
        <v>100</v>
      </c>
    </row>
    <row r="418" spans="1:9" ht="80.45" customHeight="1" x14ac:dyDescent="0.2">
      <c r="A418" s="3" t="s">
        <v>0</v>
      </c>
      <c r="B418" s="4" t="s">
        <v>360</v>
      </c>
      <c r="C418" s="5" t="s">
        <v>191</v>
      </c>
      <c r="D418" s="5" t="s">
        <v>15</v>
      </c>
      <c r="E418" s="5" t="s">
        <v>361</v>
      </c>
      <c r="F418" s="3" t="s">
        <v>0</v>
      </c>
      <c r="G418" s="6">
        <f>G419</f>
        <v>105.76300000000001</v>
      </c>
      <c r="H418" s="6">
        <f>H419</f>
        <v>105.76300000000001</v>
      </c>
      <c r="I418" s="26">
        <f t="shared" si="17"/>
        <v>100</v>
      </c>
    </row>
    <row r="419" spans="1:9" ht="27.4" customHeight="1" x14ac:dyDescent="0.2">
      <c r="A419" s="3" t="s">
        <v>0</v>
      </c>
      <c r="B419" s="4" t="s">
        <v>28</v>
      </c>
      <c r="C419" s="5" t="s">
        <v>191</v>
      </c>
      <c r="D419" s="5" t="s">
        <v>15</v>
      </c>
      <c r="E419" s="5" t="s">
        <v>361</v>
      </c>
      <c r="F419" s="5" t="s">
        <v>29</v>
      </c>
      <c r="G419" s="6">
        <f>G420</f>
        <v>105.76300000000001</v>
      </c>
      <c r="H419" s="6">
        <f>H420</f>
        <v>105.76300000000001</v>
      </c>
      <c r="I419" s="26">
        <f t="shared" si="17"/>
        <v>100</v>
      </c>
    </row>
    <row r="420" spans="1:9" ht="12.95" customHeight="1" x14ac:dyDescent="0.2">
      <c r="A420" s="3" t="s">
        <v>0</v>
      </c>
      <c r="B420" s="7" t="s">
        <v>40</v>
      </c>
      <c r="C420" s="5" t="s">
        <v>0</v>
      </c>
      <c r="D420" s="5" t="s">
        <v>0</v>
      </c>
      <c r="E420" s="5" t="s">
        <v>0</v>
      </c>
      <c r="F420" s="5" t="s">
        <v>0</v>
      </c>
      <c r="G420" s="8">
        <v>105.76300000000001</v>
      </c>
      <c r="H420" s="8">
        <v>105.76300000000001</v>
      </c>
      <c r="I420" s="26">
        <f t="shared" si="17"/>
        <v>100</v>
      </c>
    </row>
    <row r="421" spans="1:9" ht="80.45" customHeight="1" x14ac:dyDescent="0.2">
      <c r="A421" s="3" t="s">
        <v>0</v>
      </c>
      <c r="B421" s="4" t="s">
        <v>362</v>
      </c>
      <c r="C421" s="5" t="s">
        <v>191</v>
      </c>
      <c r="D421" s="5" t="s">
        <v>15</v>
      </c>
      <c r="E421" s="5" t="s">
        <v>363</v>
      </c>
      <c r="F421" s="3" t="s">
        <v>0</v>
      </c>
      <c r="G421" s="6">
        <f>G422</f>
        <v>10.5763</v>
      </c>
      <c r="H421" s="6">
        <f>H422</f>
        <v>10.5763</v>
      </c>
      <c r="I421" s="26">
        <f t="shared" si="17"/>
        <v>100</v>
      </c>
    </row>
    <row r="422" spans="1:9" ht="27.4" customHeight="1" x14ac:dyDescent="0.2">
      <c r="A422" s="3" t="s">
        <v>0</v>
      </c>
      <c r="B422" s="4" t="s">
        <v>28</v>
      </c>
      <c r="C422" s="5" t="s">
        <v>191</v>
      </c>
      <c r="D422" s="5" t="s">
        <v>15</v>
      </c>
      <c r="E422" s="5" t="s">
        <v>363</v>
      </c>
      <c r="F422" s="5" t="s">
        <v>29</v>
      </c>
      <c r="G422" s="6">
        <f>G423</f>
        <v>10.5763</v>
      </c>
      <c r="H422" s="6">
        <f>H423</f>
        <v>10.5763</v>
      </c>
      <c r="I422" s="26">
        <f t="shared" si="17"/>
        <v>100</v>
      </c>
    </row>
    <row r="423" spans="1:9" ht="12.95" customHeight="1" x14ac:dyDescent="0.2">
      <c r="A423" s="3" t="s">
        <v>0</v>
      </c>
      <c r="B423" s="7" t="s">
        <v>77</v>
      </c>
      <c r="C423" s="5" t="s">
        <v>0</v>
      </c>
      <c r="D423" s="5" t="s">
        <v>0</v>
      </c>
      <c r="E423" s="5" t="s">
        <v>0</v>
      </c>
      <c r="F423" s="5" t="s">
        <v>0</v>
      </c>
      <c r="G423" s="8">
        <v>10.5763</v>
      </c>
      <c r="H423" s="8">
        <v>10.5763</v>
      </c>
      <c r="I423" s="26">
        <f t="shared" si="17"/>
        <v>100</v>
      </c>
    </row>
    <row r="424" spans="1:9" ht="67.349999999999994" customHeight="1" x14ac:dyDescent="0.2">
      <c r="A424" s="3" t="s">
        <v>0</v>
      </c>
      <c r="B424" s="4" t="s">
        <v>364</v>
      </c>
      <c r="C424" s="5" t="s">
        <v>191</v>
      </c>
      <c r="D424" s="5" t="s">
        <v>15</v>
      </c>
      <c r="E424" s="5" t="s">
        <v>365</v>
      </c>
      <c r="F424" s="3" t="s">
        <v>0</v>
      </c>
      <c r="G424" s="6">
        <f>G425</f>
        <v>184</v>
      </c>
      <c r="H424" s="6">
        <f>H425</f>
        <v>184</v>
      </c>
      <c r="I424" s="26">
        <f t="shared" si="17"/>
        <v>100</v>
      </c>
    </row>
    <row r="425" spans="1:9" ht="27.4" customHeight="1" x14ac:dyDescent="0.2">
      <c r="A425" s="3" t="s">
        <v>0</v>
      </c>
      <c r="B425" s="4" t="s">
        <v>28</v>
      </c>
      <c r="C425" s="5" t="s">
        <v>191</v>
      </c>
      <c r="D425" s="5" t="s">
        <v>15</v>
      </c>
      <c r="E425" s="5" t="s">
        <v>365</v>
      </c>
      <c r="F425" s="5" t="s">
        <v>29</v>
      </c>
      <c r="G425" s="6">
        <f>G426</f>
        <v>184</v>
      </c>
      <c r="H425" s="6">
        <f>H426</f>
        <v>184</v>
      </c>
      <c r="I425" s="26">
        <f t="shared" si="17"/>
        <v>100</v>
      </c>
    </row>
    <row r="426" spans="1:9" ht="12.95" customHeight="1" x14ac:dyDescent="0.2">
      <c r="A426" s="3" t="s">
        <v>0</v>
      </c>
      <c r="B426" s="7" t="s">
        <v>40</v>
      </c>
      <c r="C426" s="5" t="s">
        <v>0</v>
      </c>
      <c r="D426" s="5" t="s">
        <v>0</v>
      </c>
      <c r="E426" s="5" t="s">
        <v>0</v>
      </c>
      <c r="F426" s="5" t="s">
        <v>0</v>
      </c>
      <c r="G426" s="8">
        <v>184</v>
      </c>
      <c r="H426" s="8">
        <v>184</v>
      </c>
      <c r="I426" s="26">
        <f t="shared" si="17"/>
        <v>100</v>
      </c>
    </row>
    <row r="427" spans="1:9" ht="67.349999999999994" customHeight="1" x14ac:dyDescent="0.2">
      <c r="A427" s="3" t="s">
        <v>0</v>
      </c>
      <c r="B427" s="4" t="s">
        <v>366</v>
      </c>
      <c r="C427" s="5" t="s">
        <v>191</v>
      </c>
      <c r="D427" s="5" t="s">
        <v>15</v>
      </c>
      <c r="E427" s="5" t="s">
        <v>367</v>
      </c>
      <c r="F427" s="3" t="s">
        <v>0</v>
      </c>
      <c r="G427" s="6">
        <f>G428</f>
        <v>20.44444</v>
      </c>
      <c r="H427" s="6">
        <f>H428</f>
        <v>20.44444</v>
      </c>
      <c r="I427" s="26">
        <f t="shared" si="17"/>
        <v>100</v>
      </c>
    </row>
    <row r="428" spans="1:9" ht="27.4" customHeight="1" x14ac:dyDescent="0.2">
      <c r="A428" s="3" t="s">
        <v>0</v>
      </c>
      <c r="B428" s="4" t="s">
        <v>28</v>
      </c>
      <c r="C428" s="5" t="s">
        <v>191</v>
      </c>
      <c r="D428" s="5" t="s">
        <v>15</v>
      </c>
      <c r="E428" s="5" t="s">
        <v>367</v>
      </c>
      <c r="F428" s="5" t="s">
        <v>29</v>
      </c>
      <c r="G428" s="6">
        <f>G429</f>
        <v>20.44444</v>
      </c>
      <c r="H428" s="6">
        <f>H429</f>
        <v>20.44444</v>
      </c>
      <c r="I428" s="26">
        <f t="shared" si="17"/>
        <v>100</v>
      </c>
    </row>
    <row r="429" spans="1:9" ht="12.95" customHeight="1" x14ac:dyDescent="0.2">
      <c r="A429" s="3" t="s">
        <v>0</v>
      </c>
      <c r="B429" s="7" t="s">
        <v>77</v>
      </c>
      <c r="C429" s="5" t="s">
        <v>0</v>
      </c>
      <c r="D429" s="5" t="s">
        <v>0</v>
      </c>
      <c r="E429" s="5" t="s">
        <v>0</v>
      </c>
      <c r="F429" s="5" t="s">
        <v>0</v>
      </c>
      <c r="G429" s="8">
        <v>20.44444</v>
      </c>
      <c r="H429" s="8">
        <v>20.44444</v>
      </c>
      <c r="I429" s="26">
        <f t="shared" si="17"/>
        <v>100</v>
      </c>
    </row>
    <row r="430" spans="1:9" ht="53.45" customHeight="1" x14ac:dyDescent="0.2">
      <c r="A430" s="3" t="s">
        <v>0</v>
      </c>
      <c r="B430" s="4" t="s">
        <v>368</v>
      </c>
      <c r="C430" s="5" t="s">
        <v>191</v>
      </c>
      <c r="D430" s="5" t="s">
        <v>15</v>
      </c>
      <c r="E430" s="5" t="s">
        <v>369</v>
      </c>
      <c r="F430" s="3" t="s">
        <v>0</v>
      </c>
      <c r="G430" s="6">
        <f>G431</f>
        <v>225.5</v>
      </c>
      <c r="H430" s="6">
        <f>H431</f>
        <v>225.5</v>
      </c>
      <c r="I430" s="26">
        <f t="shared" si="17"/>
        <v>100</v>
      </c>
    </row>
    <row r="431" spans="1:9" ht="40.5" customHeight="1" x14ac:dyDescent="0.2">
      <c r="A431" s="3" t="s">
        <v>0</v>
      </c>
      <c r="B431" s="4" t="s">
        <v>73</v>
      </c>
      <c r="C431" s="5" t="s">
        <v>191</v>
      </c>
      <c r="D431" s="5" t="s">
        <v>15</v>
      </c>
      <c r="E431" s="5" t="s">
        <v>369</v>
      </c>
      <c r="F431" s="5" t="s">
        <v>74</v>
      </c>
      <c r="G431" s="6">
        <f>G432</f>
        <v>225.5</v>
      </c>
      <c r="H431" s="6">
        <f>H432</f>
        <v>225.5</v>
      </c>
      <c r="I431" s="26">
        <f t="shared" si="17"/>
        <v>100</v>
      </c>
    </row>
    <row r="432" spans="1:9" ht="12.95" customHeight="1" x14ac:dyDescent="0.2">
      <c r="A432" s="3" t="s">
        <v>0</v>
      </c>
      <c r="B432" s="7" t="s">
        <v>40</v>
      </c>
      <c r="C432" s="5" t="s">
        <v>0</v>
      </c>
      <c r="D432" s="5" t="s">
        <v>0</v>
      </c>
      <c r="E432" s="5" t="s">
        <v>0</v>
      </c>
      <c r="F432" s="5" t="s">
        <v>0</v>
      </c>
      <c r="G432" s="8">
        <v>225.5</v>
      </c>
      <c r="H432" s="8">
        <v>225.5</v>
      </c>
      <c r="I432" s="26">
        <f t="shared" si="17"/>
        <v>100</v>
      </c>
    </row>
    <row r="433" spans="1:9" ht="53.45" customHeight="1" x14ac:dyDescent="0.2">
      <c r="A433" s="3" t="s">
        <v>0</v>
      </c>
      <c r="B433" s="4" t="s">
        <v>370</v>
      </c>
      <c r="C433" s="5" t="s">
        <v>191</v>
      </c>
      <c r="D433" s="5" t="s">
        <v>15</v>
      </c>
      <c r="E433" s="5" t="s">
        <v>371</v>
      </c>
      <c r="F433" s="3" t="s">
        <v>0</v>
      </c>
      <c r="G433" s="6">
        <f>G434</f>
        <v>75.166669999999996</v>
      </c>
      <c r="H433" s="6">
        <f>H434</f>
        <v>75.166480000000007</v>
      </c>
      <c r="I433" s="26">
        <f t="shared" si="17"/>
        <v>99.999747228392593</v>
      </c>
    </row>
    <row r="434" spans="1:9" ht="40.5" customHeight="1" x14ac:dyDescent="0.2">
      <c r="A434" s="3" t="s">
        <v>0</v>
      </c>
      <c r="B434" s="4" t="s">
        <v>73</v>
      </c>
      <c r="C434" s="5" t="s">
        <v>191</v>
      </c>
      <c r="D434" s="5" t="s">
        <v>15</v>
      </c>
      <c r="E434" s="5" t="s">
        <v>371</v>
      </c>
      <c r="F434" s="5" t="s">
        <v>74</v>
      </c>
      <c r="G434" s="6">
        <f>G435</f>
        <v>75.166669999999996</v>
      </c>
      <c r="H434" s="6">
        <f>H435</f>
        <v>75.166480000000007</v>
      </c>
      <c r="I434" s="26">
        <f t="shared" si="17"/>
        <v>99.999747228392593</v>
      </c>
    </row>
    <row r="435" spans="1:9" ht="12.95" customHeight="1" x14ac:dyDescent="0.2">
      <c r="A435" s="3" t="s">
        <v>0</v>
      </c>
      <c r="B435" s="7" t="s">
        <v>77</v>
      </c>
      <c r="C435" s="5" t="s">
        <v>0</v>
      </c>
      <c r="D435" s="5" t="s">
        <v>0</v>
      </c>
      <c r="E435" s="5" t="s">
        <v>0</v>
      </c>
      <c r="F435" s="5" t="s">
        <v>0</v>
      </c>
      <c r="G435" s="8">
        <v>75.166669999999996</v>
      </c>
      <c r="H435" s="8">
        <f>[1]Table1!$H$336</f>
        <v>75.166480000000007</v>
      </c>
      <c r="I435" s="26">
        <f t="shared" si="17"/>
        <v>99.999747228392593</v>
      </c>
    </row>
    <row r="436" spans="1:9" ht="40.5" customHeight="1" x14ac:dyDescent="0.2">
      <c r="A436" s="3" t="s">
        <v>0</v>
      </c>
      <c r="B436" s="4" t="s">
        <v>372</v>
      </c>
      <c r="C436" s="5" t="s">
        <v>191</v>
      </c>
      <c r="D436" s="5" t="s">
        <v>15</v>
      </c>
      <c r="E436" s="5" t="s">
        <v>373</v>
      </c>
      <c r="F436" s="3" t="s">
        <v>0</v>
      </c>
      <c r="G436" s="6">
        <f>G437</f>
        <v>150</v>
      </c>
      <c r="H436" s="6">
        <f>H437</f>
        <v>150</v>
      </c>
      <c r="I436" s="26">
        <f t="shared" si="17"/>
        <v>100</v>
      </c>
    </row>
    <row r="437" spans="1:9" ht="40.5" customHeight="1" x14ac:dyDescent="0.2">
      <c r="A437" s="3" t="s">
        <v>0</v>
      </c>
      <c r="B437" s="4" t="s">
        <v>73</v>
      </c>
      <c r="C437" s="5" t="s">
        <v>191</v>
      </c>
      <c r="D437" s="5" t="s">
        <v>15</v>
      </c>
      <c r="E437" s="5" t="s">
        <v>373</v>
      </c>
      <c r="F437" s="5" t="s">
        <v>74</v>
      </c>
      <c r="G437" s="6">
        <v>150</v>
      </c>
      <c r="H437" s="6">
        <v>150</v>
      </c>
      <c r="I437" s="26">
        <f t="shared" si="17"/>
        <v>100</v>
      </c>
    </row>
    <row r="438" spans="1:9" ht="14.45" customHeight="1" x14ac:dyDescent="0.2">
      <c r="A438" s="3" t="s">
        <v>0</v>
      </c>
      <c r="B438" s="4" t="s">
        <v>374</v>
      </c>
      <c r="C438" s="5" t="s">
        <v>191</v>
      </c>
      <c r="D438" s="5" t="s">
        <v>15</v>
      </c>
      <c r="E438" s="5" t="s">
        <v>375</v>
      </c>
      <c r="F438" s="3" t="s">
        <v>0</v>
      </c>
      <c r="G438" s="6">
        <f t="shared" ref="G438:H440" si="18">G439</f>
        <v>20890</v>
      </c>
      <c r="H438" s="6">
        <f t="shared" si="18"/>
        <v>20890</v>
      </c>
      <c r="I438" s="26">
        <f t="shared" si="17"/>
        <v>100</v>
      </c>
    </row>
    <row r="439" spans="1:9" ht="67.349999999999994" customHeight="1" x14ac:dyDescent="0.2">
      <c r="A439" s="3" t="s">
        <v>0</v>
      </c>
      <c r="B439" s="4" t="s">
        <v>376</v>
      </c>
      <c r="C439" s="5" t="s">
        <v>191</v>
      </c>
      <c r="D439" s="5" t="s">
        <v>15</v>
      </c>
      <c r="E439" s="5" t="s">
        <v>377</v>
      </c>
      <c r="F439" s="3" t="s">
        <v>0</v>
      </c>
      <c r="G439" s="6">
        <f t="shared" si="18"/>
        <v>20890</v>
      </c>
      <c r="H439" s="6">
        <f t="shared" si="18"/>
        <v>20890</v>
      </c>
      <c r="I439" s="26">
        <f t="shared" si="17"/>
        <v>100</v>
      </c>
    </row>
    <row r="440" spans="1:9" ht="80.45" customHeight="1" x14ac:dyDescent="0.2">
      <c r="A440" s="3" t="s">
        <v>0</v>
      </c>
      <c r="B440" s="4" t="s">
        <v>378</v>
      </c>
      <c r="C440" s="5" t="s">
        <v>191</v>
      </c>
      <c r="D440" s="5" t="s">
        <v>15</v>
      </c>
      <c r="E440" s="5" t="s">
        <v>379</v>
      </c>
      <c r="F440" s="3" t="s">
        <v>0</v>
      </c>
      <c r="G440" s="6">
        <f t="shared" si="18"/>
        <v>20890</v>
      </c>
      <c r="H440" s="6">
        <f t="shared" si="18"/>
        <v>20890</v>
      </c>
      <c r="I440" s="26">
        <f t="shared" si="17"/>
        <v>100</v>
      </c>
    </row>
    <row r="441" spans="1:9" ht="40.5" customHeight="1" x14ac:dyDescent="0.2">
      <c r="A441" s="3" t="s">
        <v>0</v>
      </c>
      <c r="B441" s="4" t="s">
        <v>73</v>
      </c>
      <c r="C441" s="5" t="s">
        <v>191</v>
      </c>
      <c r="D441" s="5" t="s">
        <v>15</v>
      </c>
      <c r="E441" s="5" t="s">
        <v>379</v>
      </c>
      <c r="F441" s="5" t="s">
        <v>74</v>
      </c>
      <c r="G441" s="6">
        <v>20890</v>
      </c>
      <c r="H441" s="6">
        <v>20890</v>
      </c>
      <c r="I441" s="26">
        <f t="shared" si="17"/>
        <v>100</v>
      </c>
    </row>
    <row r="442" spans="1:9" ht="27.4" customHeight="1" x14ac:dyDescent="0.2">
      <c r="A442" s="1" t="s">
        <v>0</v>
      </c>
      <c r="B442" s="2" t="s">
        <v>380</v>
      </c>
      <c r="C442" s="1" t="s">
        <v>191</v>
      </c>
      <c r="D442" s="1" t="s">
        <v>33</v>
      </c>
      <c r="E442" s="3" t="s">
        <v>0</v>
      </c>
      <c r="F442" s="3" t="s">
        <v>0</v>
      </c>
      <c r="G442" s="18">
        <f t="shared" ref="G442:H446" si="19">G443</f>
        <v>12360.57051</v>
      </c>
      <c r="H442" s="18">
        <f t="shared" si="19"/>
        <v>12360.57051</v>
      </c>
      <c r="I442" s="26">
        <f t="shared" si="17"/>
        <v>100</v>
      </c>
    </row>
    <row r="443" spans="1:9" ht="27.4" customHeight="1" x14ac:dyDescent="0.2">
      <c r="A443" s="3" t="s">
        <v>0</v>
      </c>
      <c r="B443" s="4" t="s">
        <v>352</v>
      </c>
      <c r="C443" s="5" t="s">
        <v>191</v>
      </c>
      <c r="D443" s="5" t="s">
        <v>33</v>
      </c>
      <c r="E443" s="5" t="s">
        <v>353</v>
      </c>
      <c r="F443" s="3" t="s">
        <v>0</v>
      </c>
      <c r="G443" s="6">
        <f t="shared" si="19"/>
        <v>12360.57051</v>
      </c>
      <c r="H443" s="6">
        <f t="shared" si="19"/>
        <v>12360.57051</v>
      </c>
      <c r="I443" s="26">
        <f t="shared" si="17"/>
        <v>100</v>
      </c>
    </row>
    <row r="444" spans="1:9" ht="14.45" customHeight="1" x14ac:dyDescent="0.2">
      <c r="A444" s="3" t="s">
        <v>0</v>
      </c>
      <c r="B444" s="4" t="s">
        <v>374</v>
      </c>
      <c r="C444" s="5" t="s">
        <v>191</v>
      </c>
      <c r="D444" s="5" t="s">
        <v>33</v>
      </c>
      <c r="E444" s="5" t="s">
        <v>375</v>
      </c>
      <c r="F444" s="3" t="s">
        <v>0</v>
      </c>
      <c r="G444" s="6">
        <f t="shared" si="19"/>
        <v>12360.57051</v>
      </c>
      <c r="H444" s="6">
        <f t="shared" si="19"/>
        <v>12360.57051</v>
      </c>
      <c r="I444" s="26">
        <f t="shared" si="17"/>
        <v>100</v>
      </c>
    </row>
    <row r="445" spans="1:9" ht="67.349999999999994" customHeight="1" x14ac:dyDescent="0.2">
      <c r="A445" s="3" t="s">
        <v>0</v>
      </c>
      <c r="B445" s="4" t="s">
        <v>376</v>
      </c>
      <c r="C445" s="5" t="s">
        <v>191</v>
      </c>
      <c r="D445" s="5" t="s">
        <v>33</v>
      </c>
      <c r="E445" s="5" t="s">
        <v>377</v>
      </c>
      <c r="F445" s="3" t="s">
        <v>0</v>
      </c>
      <c r="G445" s="6">
        <f t="shared" si="19"/>
        <v>12360.57051</v>
      </c>
      <c r="H445" s="6">
        <f t="shared" si="19"/>
        <v>12360.57051</v>
      </c>
      <c r="I445" s="26">
        <f t="shared" si="17"/>
        <v>100</v>
      </c>
    </row>
    <row r="446" spans="1:9" ht="80.45" customHeight="1" x14ac:dyDescent="0.2">
      <c r="A446" s="3" t="s">
        <v>0</v>
      </c>
      <c r="B446" s="4" t="s">
        <v>378</v>
      </c>
      <c r="C446" s="5" t="s">
        <v>191</v>
      </c>
      <c r="D446" s="5" t="s">
        <v>33</v>
      </c>
      <c r="E446" s="5" t="s">
        <v>379</v>
      </c>
      <c r="F446" s="3" t="s">
        <v>0</v>
      </c>
      <c r="G446" s="6">
        <f t="shared" si="19"/>
        <v>12360.57051</v>
      </c>
      <c r="H446" s="6">
        <f t="shared" si="19"/>
        <v>12360.57051</v>
      </c>
      <c r="I446" s="26">
        <f t="shared" si="17"/>
        <v>100</v>
      </c>
    </row>
    <row r="447" spans="1:9" ht="40.5" customHeight="1" x14ac:dyDescent="0.2">
      <c r="A447" s="3" t="s">
        <v>0</v>
      </c>
      <c r="B447" s="4" t="s">
        <v>73</v>
      </c>
      <c r="C447" s="5" t="s">
        <v>191</v>
      </c>
      <c r="D447" s="5" t="s">
        <v>33</v>
      </c>
      <c r="E447" s="5" t="s">
        <v>379</v>
      </c>
      <c r="F447" s="5" t="s">
        <v>74</v>
      </c>
      <c r="G447" s="6">
        <v>12360.57051</v>
      </c>
      <c r="H447" s="6">
        <v>12360.57051</v>
      </c>
      <c r="I447" s="26">
        <f t="shared" si="17"/>
        <v>100</v>
      </c>
    </row>
    <row r="448" spans="1:9" ht="14.45" customHeight="1" x14ac:dyDescent="0.2">
      <c r="A448" s="1" t="s">
        <v>381</v>
      </c>
      <c r="B448" s="2" t="s">
        <v>382</v>
      </c>
      <c r="C448" s="1" t="s">
        <v>383</v>
      </c>
      <c r="D448" s="1" t="s">
        <v>0</v>
      </c>
      <c r="E448" s="3" t="s">
        <v>0</v>
      </c>
      <c r="F448" s="3" t="s">
        <v>0</v>
      </c>
      <c r="G448" s="18">
        <f>G449+G454+G474+G494</f>
        <v>57743.549960000004</v>
      </c>
      <c r="H448" s="18">
        <f>H449+H454+H474+H494</f>
        <v>55924.020100000002</v>
      </c>
      <c r="I448" s="26">
        <f t="shared" si="17"/>
        <v>96.848947005751427</v>
      </c>
    </row>
    <row r="449" spans="1:9" ht="14.45" customHeight="1" x14ac:dyDescent="0.2">
      <c r="A449" s="1" t="s">
        <v>0</v>
      </c>
      <c r="B449" s="2" t="s">
        <v>384</v>
      </c>
      <c r="C449" s="1" t="s">
        <v>383</v>
      </c>
      <c r="D449" s="1" t="s">
        <v>15</v>
      </c>
      <c r="E449" s="3" t="s">
        <v>0</v>
      </c>
      <c r="F449" s="3" t="s">
        <v>0</v>
      </c>
      <c r="G449" s="18">
        <f t="shared" ref="G449:H452" si="20">G450</f>
        <v>4060.24728</v>
      </c>
      <c r="H449" s="18">
        <f t="shared" si="20"/>
        <v>4009.4861700000001</v>
      </c>
      <c r="I449" s="26">
        <f t="shared" si="17"/>
        <v>98.749802499713766</v>
      </c>
    </row>
    <row r="450" spans="1:9" ht="40.5" customHeight="1" x14ac:dyDescent="0.2">
      <c r="A450" s="3" t="s">
        <v>0</v>
      </c>
      <c r="B450" s="4" t="s">
        <v>34</v>
      </c>
      <c r="C450" s="5" t="s">
        <v>383</v>
      </c>
      <c r="D450" s="5" t="s">
        <v>15</v>
      </c>
      <c r="E450" s="5" t="s">
        <v>35</v>
      </c>
      <c r="F450" s="3" t="s">
        <v>0</v>
      </c>
      <c r="G450" s="6">
        <f t="shared" si="20"/>
        <v>4060.24728</v>
      </c>
      <c r="H450" s="6">
        <f t="shared" si="20"/>
        <v>4009.4861700000001</v>
      </c>
      <c r="I450" s="26">
        <f t="shared" ref="I450:I513" si="21">H450/G450*100</f>
        <v>98.749802499713766</v>
      </c>
    </row>
    <row r="451" spans="1:9" ht="27.4" customHeight="1" x14ac:dyDescent="0.2">
      <c r="A451" s="3" t="s">
        <v>0</v>
      </c>
      <c r="B451" s="4" t="s">
        <v>385</v>
      </c>
      <c r="C451" s="5" t="s">
        <v>383</v>
      </c>
      <c r="D451" s="5" t="s">
        <v>15</v>
      </c>
      <c r="E451" s="5" t="s">
        <v>386</v>
      </c>
      <c r="F451" s="3" t="s">
        <v>0</v>
      </c>
      <c r="G451" s="6">
        <f t="shared" si="20"/>
        <v>4060.24728</v>
      </c>
      <c r="H451" s="6">
        <f t="shared" si="20"/>
        <v>4009.4861700000001</v>
      </c>
      <c r="I451" s="26">
        <f t="shared" si="21"/>
        <v>98.749802499713766</v>
      </c>
    </row>
    <row r="452" spans="1:9" ht="40.5" customHeight="1" x14ac:dyDescent="0.2">
      <c r="A452" s="3" t="s">
        <v>0</v>
      </c>
      <c r="B452" s="4" t="s">
        <v>387</v>
      </c>
      <c r="C452" s="5" t="s">
        <v>383</v>
      </c>
      <c r="D452" s="5" t="s">
        <v>15</v>
      </c>
      <c r="E452" s="5" t="s">
        <v>388</v>
      </c>
      <c r="F452" s="3" t="s">
        <v>0</v>
      </c>
      <c r="G452" s="6">
        <f t="shared" si="20"/>
        <v>4060.24728</v>
      </c>
      <c r="H452" s="6">
        <f t="shared" si="20"/>
        <v>4009.4861700000001</v>
      </c>
      <c r="I452" s="26">
        <f t="shared" si="21"/>
        <v>98.749802499713766</v>
      </c>
    </row>
    <row r="453" spans="1:9" ht="27.4" customHeight="1" x14ac:dyDescent="0.2">
      <c r="A453" s="3" t="s">
        <v>0</v>
      </c>
      <c r="B453" s="4" t="s">
        <v>59</v>
      </c>
      <c r="C453" s="5" t="s">
        <v>383</v>
      </c>
      <c r="D453" s="5" t="s">
        <v>15</v>
      </c>
      <c r="E453" s="5" t="s">
        <v>388</v>
      </c>
      <c r="F453" s="5" t="s">
        <v>60</v>
      </c>
      <c r="G453" s="6">
        <v>4060.24728</v>
      </c>
      <c r="H453" s="6">
        <f>[1]Table1!$H$353</f>
        <v>4009.4861700000001</v>
      </c>
      <c r="I453" s="26">
        <f t="shared" si="21"/>
        <v>98.749802499713766</v>
      </c>
    </row>
    <row r="454" spans="1:9" ht="14.45" customHeight="1" x14ac:dyDescent="0.2">
      <c r="A454" s="1" t="s">
        <v>0</v>
      </c>
      <c r="B454" s="2" t="s">
        <v>389</v>
      </c>
      <c r="C454" s="1" t="s">
        <v>383</v>
      </c>
      <c r="D454" s="1" t="s">
        <v>25</v>
      </c>
      <c r="E454" s="3" t="s">
        <v>0</v>
      </c>
      <c r="F454" s="3" t="s">
        <v>0</v>
      </c>
      <c r="G454" s="18">
        <f>G455+G462</f>
        <v>18039.123549999997</v>
      </c>
      <c r="H454" s="18">
        <f>H455+H462</f>
        <v>16636.349009999998</v>
      </c>
      <c r="I454" s="26">
        <f t="shared" si="21"/>
        <v>92.22371011478549</v>
      </c>
    </row>
    <row r="455" spans="1:9" ht="40.5" customHeight="1" x14ac:dyDescent="0.2">
      <c r="A455" s="3" t="s">
        <v>0</v>
      </c>
      <c r="B455" s="4" t="s">
        <v>34</v>
      </c>
      <c r="C455" s="5" t="s">
        <v>383</v>
      </c>
      <c r="D455" s="5" t="s">
        <v>25</v>
      </c>
      <c r="E455" s="5" t="s">
        <v>35</v>
      </c>
      <c r="F455" s="3" t="s">
        <v>0</v>
      </c>
      <c r="G455" s="6">
        <f>G456</f>
        <v>4343</v>
      </c>
      <c r="H455" s="6">
        <f>H456</f>
        <v>3753.3121299999998</v>
      </c>
      <c r="I455" s="26">
        <f t="shared" si="21"/>
        <v>86.422107529357589</v>
      </c>
    </row>
    <row r="456" spans="1:9" ht="27.4" customHeight="1" x14ac:dyDescent="0.2">
      <c r="A456" s="3" t="s">
        <v>0</v>
      </c>
      <c r="B456" s="4" t="s">
        <v>385</v>
      </c>
      <c r="C456" s="5" t="s">
        <v>383</v>
      </c>
      <c r="D456" s="5" t="s">
        <v>25</v>
      </c>
      <c r="E456" s="5" t="s">
        <v>386</v>
      </c>
      <c r="F456" s="3" t="s">
        <v>0</v>
      </c>
      <c r="G456" s="6">
        <f>G457</f>
        <v>4343</v>
      </c>
      <c r="H456" s="6">
        <f>H457</f>
        <v>3753.3121299999998</v>
      </c>
      <c r="I456" s="26">
        <f t="shared" si="21"/>
        <v>86.422107529357589</v>
      </c>
    </row>
    <row r="457" spans="1:9" ht="53.45" customHeight="1" x14ac:dyDescent="0.2">
      <c r="A457" s="3" t="s">
        <v>0</v>
      </c>
      <c r="B457" s="4" t="s">
        <v>390</v>
      </c>
      <c r="C457" s="5" t="s">
        <v>383</v>
      </c>
      <c r="D457" s="5" t="s">
        <v>25</v>
      </c>
      <c r="E457" s="5" t="s">
        <v>391</v>
      </c>
      <c r="F457" s="3" t="s">
        <v>0</v>
      </c>
      <c r="G457" s="6">
        <f>G458+G460</f>
        <v>4343</v>
      </c>
      <c r="H457" s="6">
        <f>H458+H460</f>
        <v>3753.3121299999998</v>
      </c>
      <c r="I457" s="26">
        <f t="shared" si="21"/>
        <v>86.422107529357589</v>
      </c>
    </row>
    <row r="458" spans="1:9" ht="27.4" customHeight="1" x14ac:dyDescent="0.2">
      <c r="A458" s="3" t="s">
        <v>0</v>
      </c>
      <c r="B458" s="4" t="s">
        <v>28</v>
      </c>
      <c r="C458" s="5" t="s">
        <v>383</v>
      </c>
      <c r="D458" s="5" t="s">
        <v>25</v>
      </c>
      <c r="E458" s="5" t="s">
        <v>391</v>
      </c>
      <c r="F458" s="5" t="s">
        <v>29</v>
      </c>
      <c r="G458" s="6">
        <f>G459</f>
        <v>806</v>
      </c>
      <c r="H458" s="6">
        <f>H459</f>
        <v>804</v>
      </c>
      <c r="I458" s="26">
        <f t="shared" si="21"/>
        <v>99.75186104218362</v>
      </c>
    </row>
    <row r="459" spans="1:9" ht="12.95" customHeight="1" x14ac:dyDescent="0.2">
      <c r="A459" s="3" t="s">
        <v>0</v>
      </c>
      <c r="B459" s="7" t="s">
        <v>40</v>
      </c>
      <c r="C459" s="5" t="s">
        <v>0</v>
      </c>
      <c r="D459" s="5" t="s">
        <v>0</v>
      </c>
      <c r="E459" s="5" t="s">
        <v>0</v>
      </c>
      <c r="F459" s="5" t="s">
        <v>0</v>
      </c>
      <c r="G459" s="8">
        <v>806</v>
      </c>
      <c r="H459" s="8">
        <f>[1]Table1!$H$359</f>
        <v>804</v>
      </c>
      <c r="I459" s="26">
        <f t="shared" si="21"/>
        <v>99.75186104218362</v>
      </c>
    </row>
    <row r="460" spans="1:9" ht="27.4" customHeight="1" x14ac:dyDescent="0.2">
      <c r="A460" s="3" t="s">
        <v>0</v>
      </c>
      <c r="B460" s="4" t="s">
        <v>59</v>
      </c>
      <c r="C460" s="5" t="s">
        <v>383</v>
      </c>
      <c r="D460" s="5" t="s">
        <v>25</v>
      </c>
      <c r="E460" s="5" t="s">
        <v>391</v>
      </c>
      <c r="F460" s="5" t="s">
        <v>60</v>
      </c>
      <c r="G460" s="6">
        <f>G461</f>
        <v>3537</v>
      </c>
      <c r="H460" s="6">
        <f>H461</f>
        <v>2949.3121299999998</v>
      </c>
      <c r="I460" s="26">
        <f t="shared" si="21"/>
        <v>83.384566864574495</v>
      </c>
    </row>
    <row r="461" spans="1:9" ht="12.95" customHeight="1" x14ac:dyDescent="0.2">
      <c r="A461" s="3" t="s">
        <v>0</v>
      </c>
      <c r="B461" s="7" t="s">
        <v>40</v>
      </c>
      <c r="C461" s="5" t="s">
        <v>0</v>
      </c>
      <c r="D461" s="5" t="s">
        <v>0</v>
      </c>
      <c r="E461" s="5" t="s">
        <v>0</v>
      </c>
      <c r="F461" s="5" t="s">
        <v>0</v>
      </c>
      <c r="G461" s="8">
        <v>3537</v>
      </c>
      <c r="H461" s="8">
        <f>[1]Table1!$H$361</f>
        <v>2949.3121299999998</v>
      </c>
      <c r="I461" s="26">
        <f t="shared" si="21"/>
        <v>83.384566864574495</v>
      </c>
    </row>
    <row r="462" spans="1:9" ht="40.5" customHeight="1" x14ac:dyDescent="0.2">
      <c r="A462" s="3" t="s">
        <v>0</v>
      </c>
      <c r="B462" s="4" t="s">
        <v>290</v>
      </c>
      <c r="C462" s="5" t="s">
        <v>383</v>
      </c>
      <c r="D462" s="5" t="s">
        <v>25</v>
      </c>
      <c r="E462" s="5" t="s">
        <v>291</v>
      </c>
      <c r="F462" s="3" t="s">
        <v>0</v>
      </c>
      <c r="G462" s="6">
        <f>G463</f>
        <v>13696.123549999998</v>
      </c>
      <c r="H462" s="6">
        <f>H463</f>
        <v>12883.03688</v>
      </c>
      <c r="I462" s="26">
        <f t="shared" si="21"/>
        <v>94.063381021413178</v>
      </c>
    </row>
    <row r="463" spans="1:9" ht="14.45" customHeight="1" x14ac:dyDescent="0.2">
      <c r="A463" s="3" t="s">
        <v>0</v>
      </c>
      <c r="B463" s="4" t="s">
        <v>307</v>
      </c>
      <c r="C463" s="5" t="s">
        <v>383</v>
      </c>
      <c r="D463" s="5" t="s">
        <v>25</v>
      </c>
      <c r="E463" s="5" t="s">
        <v>308</v>
      </c>
      <c r="F463" s="3" t="s">
        <v>0</v>
      </c>
      <c r="G463" s="6">
        <f>G464+G470</f>
        <v>13696.123549999998</v>
      </c>
      <c r="H463" s="6">
        <f>H464+H470</f>
        <v>12883.03688</v>
      </c>
      <c r="I463" s="26">
        <f t="shared" si="21"/>
        <v>94.063381021413178</v>
      </c>
    </row>
    <row r="464" spans="1:9" ht="27.4" customHeight="1" x14ac:dyDescent="0.2">
      <c r="A464" s="3" t="s">
        <v>0</v>
      </c>
      <c r="B464" s="4" t="s">
        <v>311</v>
      </c>
      <c r="C464" s="5" t="s">
        <v>383</v>
      </c>
      <c r="D464" s="5" t="s">
        <v>25</v>
      </c>
      <c r="E464" s="5" t="s">
        <v>312</v>
      </c>
      <c r="F464" s="3" t="s">
        <v>0</v>
      </c>
      <c r="G464" s="6">
        <f>G465</f>
        <v>12079.151389999999</v>
      </c>
      <c r="H464" s="6">
        <f>H465</f>
        <v>11709.082849999999</v>
      </c>
      <c r="I464" s="26">
        <f t="shared" si="21"/>
        <v>96.936303486465363</v>
      </c>
    </row>
    <row r="465" spans="1:12" ht="93.4" customHeight="1" x14ac:dyDescent="0.2">
      <c r="A465" s="3" t="s">
        <v>0</v>
      </c>
      <c r="B465" s="4" t="s">
        <v>392</v>
      </c>
      <c r="C465" s="5" t="s">
        <v>383</v>
      </c>
      <c r="D465" s="5" t="s">
        <v>25</v>
      </c>
      <c r="E465" s="5" t="s">
        <v>393</v>
      </c>
      <c r="F465" s="3" t="s">
        <v>0</v>
      </c>
      <c r="G465" s="6">
        <f>G466+G468</f>
        <v>12079.151389999999</v>
      </c>
      <c r="H465" s="6">
        <f>H466+H468</f>
        <v>11709.082849999999</v>
      </c>
      <c r="I465" s="26">
        <f t="shared" si="21"/>
        <v>96.936303486465363</v>
      </c>
    </row>
    <row r="466" spans="1:12" ht="27.4" customHeight="1" x14ac:dyDescent="0.2">
      <c r="A466" s="3" t="s">
        <v>0</v>
      </c>
      <c r="B466" s="4" t="s">
        <v>28</v>
      </c>
      <c r="C466" s="5" t="s">
        <v>383</v>
      </c>
      <c r="D466" s="5" t="s">
        <v>25</v>
      </c>
      <c r="E466" s="5" t="s">
        <v>393</v>
      </c>
      <c r="F466" s="5" t="s">
        <v>29</v>
      </c>
      <c r="G466" s="6">
        <f>G467</f>
        <v>8830.5553899999995</v>
      </c>
      <c r="H466" s="6">
        <f>H467</f>
        <v>8460.4868499999993</v>
      </c>
      <c r="I466" s="26">
        <f t="shared" si="21"/>
        <v>95.80922689846804</v>
      </c>
    </row>
    <row r="467" spans="1:12" ht="12.95" customHeight="1" x14ac:dyDescent="0.2">
      <c r="A467" s="3" t="s">
        <v>0</v>
      </c>
      <c r="B467" s="7" t="s">
        <v>40</v>
      </c>
      <c r="C467" s="5" t="s">
        <v>0</v>
      </c>
      <c r="D467" s="5" t="s">
        <v>0</v>
      </c>
      <c r="E467" s="5" t="s">
        <v>0</v>
      </c>
      <c r="F467" s="5" t="s">
        <v>0</v>
      </c>
      <c r="G467" s="8">
        <f>[1]Table1!$G$367</f>
        <v>8830.5553899999995</v>
      </c>
      <c r="H467" s="8">
        <f>[1]Table1!$H$367</f>
        <v>8460.4868499999993</v>
      </c>
      <c r="I467" s="26">
        <f t="shared" si="21"/>
        <v>95.80922689846804</v>
      </c>
    </row>
    <row r="468" spans="1:12" ht="27.4" customHeight="1" x14ac:dyDescent="0.2">
      <c r="A468" s="3" t="s">
        <v>0</v>
      </c>
      <c r="B468" s="4" t="s">
        <v>59</v>
      </c>
      <c r="C468" s="5" t="s">
        <v>383</v>
      </c>
      <c r="D468" s="5" t="s">
        <v>25</v>
      </c>
      <c r="E468" s="5" t="s">
        <v>393</v>
      </c>
      <c r="F468" s="5" t="s">
        <v>60</v>
      </c>
      <c r="G468" s="6">
        <f>G469</f>
        <v>3248.596</v>
      </c>
      <c r="H468" s="6">
        <f>H469</f>
        <v>3248.596</v>
      </c>
      <c r="I468" s="26">
        <f t="shared" si="21"/>
        <v>100</v>
      </c>
    </row>
    <row r="469" spans="1:12" ht="12.95" customHeight="1" x14ac:dyDescent="0.2">
      <c r="A469" s="3" t="s">
        <v>0</v>
      </c>
      <c r="B469" s="7" t="s">
        <v>40</v>
      </c>
      <c r="C469" s="5" t="s">
        <v>0</v>
      </c>
      <c r="D469" s="5" t="s">
        <v>0</v>
      </c>
      <c r="E469" s="5" t="s">
        <v>0</v>
      </c>
      <c r="F469" s="5" t="s">
        <v>0</v>
      </c>
      <c r="G469" s="8">
        <f>[1]Table1!$G$369:$H$369</f>
        <v>3248.596</v>
      </c>
      <c r="H469" s="8">
        <f>[1]Table1!$H$369</f>
        <v>3248.596</v>
      </c>
      <c r="I469" s="26">
        <f t="shared" si="21"/>
        <v>100</v>
      </c>
    </row>
    <row r="470" spans="1:12" ht="27.4" customHeight="1" x14ac:dyDescent="0.2">
      <c r="A470" s="3" t="s">
        <v>0</v>
      </c>
      <c r="B470" s="4" t="s">
        <v>325</v>
      </c>
      <c r="C470" s="5" t="s">
        <v>383</v>
      </c>
      <c r="D470" s="5" t="s">
        <v>25</v>
      </c>
      <c r="E470" s="5" t="s">
        <v>326</v>
      </c>
      <c r="F470" s="3" t="s">
        <v>0</v>
      </c>
      <c r="G470" s="6">
        <f>G471</f>
        <v>1616.97216</v>
      </c>
      <c r="H470" s="6">
        <f>H471</f>
        <v>1173.9540300000001</v>
      </c>
      <c r="I470" s="26">
        <f t="shared" si="21"/>
        <v>72.601993963829287</v>
      </c>
    </row>
    <row r="471" spans="1:12" ht="67.349999999999994" customHeight="1" x14ac:dyDescent="0.2">
      <c r="A471" s="3" t="s">
        <v>0</v>
      </c>
      <c r="B471" s="4" t="s">
        <v>394</v>
      </c>
      <c r="C471" s="5" t="s">
        <v>383</v>
      </c>
      <c r="D471" s="5" t="s">
        <v>25</v>
      </c>
      <c r="E471" s="5" t="s">
        <v>395</v>
      </c>
      <c r="F471" s="3" t="s">
        <v>0</v>
      </c>
      <c r="G471" s="6">
        <f>G472+G473</f>
        <v>1616.97216</v>
      </c>
      <c r="H471" s="6">
        <f>H472+H473</f>
        <v>1173.9540300000001</v>
      </c>
      <c r="I471" s="26">
        <f t="shared" si="21"/>
        <v>72.601993963829287</v>
      </c>
    </row>
    <row r="472" spans="1:12" ht="27.4" customHeight="1" x14ac:dyDescent="0.2">
      <c r="A472" s="3" t="s">
        <v>0</v>
      </c>
      <c r="B472" s="4" t="s">
        <v>28</v>
      </c>
      <c r="C472" s="5" t="s">
        <v>383</v>
      </c>
      <c r="D472" s="5" t="s">
        <v>25</v>
      </c>
      <c r="E472" s="5" t="s">
        <v>395</v>
      </c>
      <c r="F472" s="5" t="s">
        <v>29</v>
      </c>
      <c r="G472" s="6">
        <v>1580.76216</v>
      </c>
      <c r="H472" s="6">
        <v>1137.7440300000001</v>
      </c>
      <c r="I472" s="26">
        <f t="shared" si="21"/>
        <v>71.974396831462613</v>
      </c>
      <c r="K472" s="24"/>
      <c r="L472" s="24"/>
    </row>
    <row r="473" spans="1:12" ht="27.4" customHeight="1" x14ac:dyDescent="0.2">
      <c r="A473" s="3" t="s">
        <v>0</v>
      </c>
      <c r="B473" s="4" t="s">
        <v>59</v>
      </c>
      <c r="C473" s="5" t="s">
        <v>383</v>
      </c>
      <c r="D473" s="5" t="s">
        <v>25</v>
      </c>
      <c r="E473" s="5" t="s">
        <v>395</v>
      </c>
      <c r="F473" s="5" t="s">
        <v>60</v>
      </c>
      <c r="G473" s="6">
        <v>36.21</v>
      </c>
      <c r="H473" s="6">
        <v>36.21</v>
      </c>
      <c r="I473" s="26">
        <f t="shared" si="21"/>
        <v>100</v>
      </c>
      <c r="K473" s="24"/>
      <c r="L473" s="24"/>
    </row>
    <row r="474" spans="1:12" ht="14.45" customHeight="1" x14ac:dyDescent="0.2">
      <c r="A474" s="1" t="s">
        <v>0</v>
      </c>
      <c r="B474" s="2" t="s">
        <v>396</v>
      </c>
      <c r="C474" s="1" t="s">
        <v>383</v>
      </c>
      <c r="D474" s="1" t="s">
        <v>33</v>
      </c>
      <c r="E474" s="3" t="s">
        <v>0</v>
      </c>
      <c r="F474" s="3" t="s">
        <v>0</v>
      </c>
      <c r="G474" s="18">
        <f>G475</f>
        <v>34168.179130000004</v>
      </c>
      <c r="H474" s="18">
        <f>H475</f>
        <v>33927.407120000003</v>
      </c>
      <c r="I474" s="26">
        <f t="shared" si="21"/>
        <v>99.29533262781159</v>
      </c>
      <c r="K474" s="25"/>
      <c r="L474" s="25"/>
    </row>
    <row r="475" spans="1:12" ht="40.5" customHeight="1" x14ac:dyDescent="0.2">
      <c r="A475" s="3" t="s">
        <v>0</v>
      </c>
      <c r="B475" s="4" t="s">
        <v>34</v>
      </c>
      <c r="C475" s="5" t="s">
        <v>383</v>
      </c>
      <c r="D475" s="5" t="s">
        <v>33</v>
      </c>
      <c r="E475" s="5" t="s">
        <v>35</v>
      </c>
      <c r="F475" s="3" t="s">
        <v>0</v>
      </c>
      <c r="G475" s="6">
        <f>G476+G488</f>
        <v>34168.179130000004</v>
      </c>
      <c r="H475" s="6">
        <f>H476+H488</f>
        <v>33927.407120000003</v>
      </c>
      <c r="I475" s="26">
        <f t="shared" si="21"/>
        <v>99.29533262781159</v>
      </c>
    </row>
    <row r="476" spans="1:12" ht="27.4" customHeight="1" x14ac:dyDescent="0.2">
      <c r="A476" s="3" t="s">
        <v>0</v>
      </c>
      <c r="B476" s="4" t="s">
        <v>41</v>
      </c>
      <c r="C476" s="5" t="s">
        <v>383</v>
      </c>
      <c r="D476" s="5" t="s">
        <v>33</v>
      </c>
      <c r="E476" s="5" t="s">
        <v>42</v>
      </c>
      <c r="F476" s="3" t="s">
        <v>0</v>
      </c>
      <c r="G476" s="6">
        <f>G477+G482+G485</f>
        <v>25886.56667</v>
      </c>
      <c r="H476" s="6">
        <f>H477+H482+H485</f>
        <v>25645.79466</v>
      </c>
      <c r="I476" s="26">
        <f t="shared" si="21"/>
        <v>99.069895930698948</v>
      </c>
    </row>
    <row r="477" spans="1:12" ht="107.25" customHeight="1" x14ac:dyDescent="0.2">
      <c r="A477" s="3" t="s">
        <v>0</v>
      </c>
      <c r="B477" s="4" t="s">
        <v>397</v>
      </c>
      <c r="C477" s="5" t="s">
        <v>383</v>
      </c>
      <c r="D477" s="5" t="s">
        <v>33</v>
      </c>
      <c r="E477" s="5" t="s">
        <v>398</v>
      </c>
      <c r="F477" s="3" t="s">
        <v>0</v>
      </c>
      <c r="G477" s="6">
        <f>G478+G480</f>
        <v>1974.6666700000001</v>
      </c>
      <c r="H477" s="6">
        <f>H478+H480</f>
        <v>1924.6666700000001</v>
      </c>
      <c r="I477" s="26">
        <f t="shared" si="21"/>
        <v>97.467927080574057</v>
      </c>
    </row>
    <row r="478" spans="1:12" ht="27.4" customHeight="1" x14ac:dyDescent="0.2">
      <c r="A478" s="3" t="s">
        <v>0</v>
      </c>
      <c r="B478" s="4" t="s">
        <v>28</v>
      </c>
      <c r="C478" s="5" t="s">
        <v>383</v>
      </c>
      <c r="D478" s="5" t="s">
        <v>33</v>
      </c>
      <c r="E478" s="5" t="s">
        <v>398</v>
      </c>
      <c r="F478" s="5" t="s">
        <v>29</v>
      </c>
      <c r="G478" s="6">
        <f>G479</f>
        <v>58</v>
      </c>
      <c r="H478" s="6">
        <f>H479</f>
        <v>58</v>
      </c>
      <c r="I478" s="26">
        <f t="shared" si="21"/>
        <v>100</v>
      </c>
    </row>
    <row r="479" spans="1:12" ht="12.95" customHeight="1" x14ac:dyDescent="0.2">
      <c r="A479" s="3" t="s">
        <v>0</v>
      </c>
      <c r="B479" s="7" t="s">
        <v>40</v>
      </c>
      <c r="C479" s="5" t="s">
        <v>0</v>
      </c>
      <c r="D479" s="5" t="s">
        <v>0</v>
      </c>
      <c r="E479" s="5" t="s">
        <v>0</v>
      </c>
      <c r="F479" s="5" t="s">
        <v>0</v>
      </c>
      <c r="G479" s="8">
        <v>58</v>
      </c>
      <c r="H479" s="8">
        <v>58</v>
      </c>
      <c r="I479" s="26">
        <f t="shared" si="21"/>
        <v>100</v>
      </c>
    </row>
    <row r="480" spans="1:12" ht="27.4" customHeight="1" x14ac:dyDescent="0.2">
      <c r="A480" s="3" t="s">
        <v>0</v>
      </c>
      <c r="B480" s="4" t="s">
        <v>59</v>
      </c>
      <c r="C480" s="5" t="s">
        <v>383</v>
      </c>
      <c r="D480" s="5" t="s">
        <v>33</v>
      </c>
      <c r="E480" s="5" t="s">
        <v>398</v>
      </c>
      <c r="F480" s="5" t="s">
        <v>60</v>
      </c>
      <c r="G480" s="6">
        <f>G481</f>
        <v>1916.6666700000001</v>
      </c>
      <c r="H480" s="6">
        <f>H481</f>
        <v>1866.6666700000001</v>
      </c>
      <c r="I480" s="26">
        <f t="shared" si="21"/>
        <v>97.391304352362951</v>
      </c>
    </row>
    <row r="481" spans="1:9" ht="12.95" customHeight="1" x14ac:dyDescent="0.2">
      <c r="A481" s="3" t="s">
        <v>0</v>
      </c>
      <c r="B481" s="7" t="s">
        <v>40</v>
      </c>
      <c r="C481" s="5" t="s">
        <v>0</v>
      </c>
      <c r="D481" s="5" t="s">
        <v>0</v>
      </c>
      <c r="E481" s="5" t="s">
        <v>0</v>
      </c>
      <c r="F481" s="5" t="s">
        <v>0</v>
      </c>
      <c r="G481" s="8">
        <v>1916.6666700000001</v>
      </c>
      <c r="H481" s="8">
        <v>1866.6666700000001</v>
      </c>
      <c r="I481" s="26">
        <f t="shared" si="21"/>
        <v>97.391304352362951</v>
      </c>
    </row>
    <row r="482" spans="1:9" ht="306.39999999999998" customHeight="1" x14ac:dyDescent="0.2">
      <c r="A482" s="3" t="s">
        <v>0</v>
      </c>
      <c r="B482" s="4" t="s">
        <v>399</v>
      </c>
      <c r="C482" s="5" t="s">
        <v>383</v>
      </c>
      <c r="D482" s="5" t="s">
        <v>33</v>
      </c>
      <c r="E482" s="5" t="s">
        <v>400</v>
      </c>
      <c r="F482" s="3" t="s">
        <v>0</v>
      </c>
      <c r="G482" s="22">
        <f>G483</f>
        <v>23854</v>
      </c>
      <c r="H482" s="22">
        <f>H483</f>
        <v>23721.127990000001</v>
      </c>
      <c r="I482" s="26">
        <f t="shared" si="21"/>
        <v>99.442978074955988</v>
      </c>
    </row>
    <row r="483" spans="1:9" ht="27.4" customHeight="1" x14ac:dyDescent="0.2">
      <c r="A483" s="3" t="s">
        <v>0</v>
      </c>
      <c r="B483" s="4" t="s">
        <v>59</v>
      </c>
      <c r="C483" s="5" t="s">
        <v>383</v>
      </c>
      <c r="D483" s="5" t="s">
        <v>33</v>
      </c>
      <c r="E483" s="5" t="s">
        <v>400</v>
      </c>
      <c r="F483" s="5" t="s">
        <v>60</v>
      </c>
      <c r="G483" s="6">
        <f>G484</f>
        <v>23854</v>
      </c>
      <c r="H483" s="6">
        <f>H484</f>
        <v>23721.127990000001</v>
      </c>
      <c r="I483" s="26">
        <f t="shared" si="21"/>
        <v>99.442978074955988</v>
      </c>
    </row>
    <row r="484" spans="1:9" ht="12.95" customHeight="1" x14ac:dyDescent="0.2">
      <c r="A484" s="3" t="s">
        <v>0</v>
      </c>
      <c r="B484" s="7" t="s">
        <v>40</v>
      </c>
      <c r="C484" s="5" t="s">
        <v>0</v>
      </c>
      <c r="D484" s="5" t="s">
        <v>0</v>
      </c>
      <c r="E484" s="5" t="s">
        <v>0</v>
      </c>
      <c r="F484" s="5" t="s">
        <v>0</v>
      </c>
      <c r="G484" s="8">
        <v>23854</v>
      </c>
      <c r="H484" s="8">
        <v>23721.127990000001</v>
      </c>
      <c r="I484" s="26">
        <f t="shared" si="21"/>
        <v>99.442978074955988</v>
      </c>
    </row>
    <row r="485" spans="1:9" ht="40.5" customHeight="1" x14ac:dyDescent="0.2">
      <c r="A485" s="3" t="s">
        <v>0</v>
      </c>
      <c r="B485" s="4" t="s">
        <v>401</v>
      </c>
      <c r="C485" s="5" t="s">
        <v>383</v>
      </c>
      <c r="D485" s="5" t="s">
        <v>33</v>
      </c>
      <c r="E485" s="5" t="s">
        <v>402</v>
      </c>
      <c r="F485" s="3" t="s">
        <v>0</v>
      </c>
      <c r="G485" s="6">
        <f>G486</f>
        <v>57.9</v>
      </c>
      <c r="H485" s="6">
        <f>H486</f>
        <v>0</v>
      </c>
      <c r="I485" s="26">
        <f t="shared" si="21"/>
        <v>0</v>
      </c>
    </row>
    <row r="486" spans="1:9" ht="27.4" customHeight="1" x14ac:dyDescent="0.2">
      <c r="A486" s="3" t="s">
        <v>0</v>
      </c>
      <c r="B486" s="4" t="s">
        <v>59</v>
      </c>
      <c r="C486" s="5" t="s">
        <v>383</v>
      </c>
      <c r="D486" s="5" t="s">
        <v>33</v>
      </c>
      <c r="E486" s="5" t="s">
        <v>402</v>
      </c>
      <c r="F486" s="5" t="s">
        <v>60</v>
      </c>
      <c r="G486" s="6">
        <f>G487</f>
        <v>57.9</v>
      </c>
      <c r="H486" s="6">
        <f>H487</f>
        <v>0</v>
      </c>
      <c r="I486" s="26">
        <f t="shared" si="21"/>
        <v>0</v>
      </c>
    </row>
    <row r="487" spans="1:9" ht="22.5" customHeight="1" x14ac:dyDescent="0.2">
      <c r="A487" s="3" t="s">
        <v>0</v>
      </c>
      <c r="B487" s="7" t="s">
        <v>130</v>
      </c>
      <c r="C487" s="5" t="s">
        <v>0</v>
      </c>
      <c r="D487" s="5" t="s">
        <v>0</v>
      </c>
      <c r="E487" s="9" t="s">
        <v>403</v>
      </c>
      <c r="F487" s="5" t="s">
        <v>0</v>
      </c>
      <c r="G487" s="8">
        <v>57.9</v>
      </c>
      <c r="H487" s="8">
        <v>0</v>
      </c>
      <c r="I487" s="26">
        <f t="shared" si="21"/>
        <v>0</v>
      </c>
    </row>
    <row r="488" spans="1:9" ht="27.4" customHeight="1" x14ac:dyDescent="0.2">
      <c r="A488" s="3" t="s">
        <v>0</v>
      </c>
      <c r="B488" s="4" t="s">
        <v>404</v>
      </c>
      <c r="C488" s="5" t="s">
        <v>383</v>
      </c>
      <c r="D488" s="5" t="s">
        <v>33</v>
      </c>
      <c r="E488" s="5" t="s">
        <v>405</v>
      </c>
      <c r="F488" s="3" t="s">
        <v>0</v>
      </c>
      <c r="G488" s="6">
        <f>G489</f>
        <v>8281.6124600000003</v>
      </c>
      <c r="H488" s="6">
        <f>H489</f>
        <v>8281.6124600000003</v>
      </c>
      <c r="I488" s="26">
        <f t="shared" si="21"/>
        <v>100</v>
      </c>
    </row>
    <row r="489" spans="1:9" ht="80.45" customHeight="1" x14ac:dyDescent="0.2">
      <c r="A489" s="3" t="s">
        <v>0</v>
      </c>
      <c r="B489" s="4" t="s">
        <v>406</v>
      </c>
      <c r="C489" s="5" t="s">
        <v>383</v>
      </c>
      <c r="D489" s="5" t="s">
        <v>33</v>
      </c>
      <c r="E489" s="5" t="s">
        <v>407</v>
      </c>
      <c r="F489" s="3" t="s">
        <v>0</v>
      </c>
      <c r="G489" s="6">
        <f>G490+G492</f>
        <v>8281.6124600000003</v>
      </c>
      <c r="H489" s="6">
        <f>H490+H492</f>
        <v>8281.6124600000003</v>
      </c>
      <c r="I489" s="26">
        <f t="shared" si="21"/>
        <v>100</v>
      </c>
    </row>
    <row r="490" spans="1:9" ht="27.4" customHeight="1" x14ac:dyDescent="0.2">
      <c r="A490" s="3" t="s">
        <v>0</v>
      </c>
      <c r="B490" s="4" t="s">
        <v>28</v>
      </c>
      <c r="C490" s="5" t="s">
        <v>383</v>
      </c>
      <c r="D490" s="5" t="s">
        <v>33</v>
      </c>
      <c r="E490" s="5" t="s">
        <v>407</v>
      </c>
      <c r="F490" s="5" t="s">
        <v>29</v>
      </c>
      <c r="G490" s="6">
        <f>G491</f>
        <v>435.9</v>
      </c>
      <c r="H490" s="6">
        <f>H491</f>
        <v>435.9</v>
      </c>
      <c r="I490" s="26">
        <f t="shared" si="21"/>
        <v>100</v>
      </c>
    </row>
    <row r="491" spans="1:9" ht="12.95" customHeight="1" x14ac:dyDescent="0.2">
      <c r="A491" s="3" t="s">
        <v>0</v>
      </c>
      <c r="B491" s="7" t="s">
        <v>40</v>
      </c>
      <c r="C491" s="5" t="s">
        <v>0</v>
      </c>
      <c r="D491" s="5" t="s">
        <v>0</v>
      </c>
      <c r="E491" s="5" t="s">
        <v>0</v>
      </c>
      <c r="F491" s="5" t="s">
        <v>0</v>
      </c>
      <c r="G491" s="8">
        <v>435.9</v>
      </c>
      <c r="H491" s="8">
        <v>435.9</v>
      </c>
      <c r="I491" s="26">
        <f t="shared" si="21"/>
        <v>100</v>
      </c>
    </row>
    <row r="492" spans="1:9" ht="40.5" customHeight="1" x14ac:dyDescent="0.2">
      <c r="A492" s="3" t="s">
        <v>0</v>
      </c>
      <c r="B492" s="4" t="s">
        <v>100</v>
      </c>
      <c r="C492" s="5" t="s">
        <v>383</v>
      </c>
      <c r="D492" s="5" t="s">
        <v>33</v>
      </c>
      <c r="E492" s="5" t="s">
        <v>407</v>
      </c>
      <c r="F492" s="5" t="s">
        <v>101</v>
      </c>
      <c r="G492" s="6">
        <f>G493</f>
        <v>7845.7124599999997</v>
      </c>
      <c r="H492" s="6">
        <f>H493</f>
        <v>7845.7124599999997</v>
      </c>
      <c r="I492" s="26">
        <f t="shared" si="21"/>
        <v>100</v>
      </c>
    </row>
    <row r="493" spans="1:9" ht="12.95" customHeight="1" x14ac:dyDescent="0.2">
      <c r="A493" s="3" t="s">
        <v>0</v>
      </c>
      <c r="B493" s="7" t="s">
        <v>40</v>
      </c>
      <c r="C493" s="5" t="s">
        <v>0</v>
      </c>
      <c r="D493" s="5" t="s">
        <v>0</v>
      </c>
      <c r="E493" s="5" t="s">
        <v>0</v>
      </c>
      <c r="F493" s="5" t="s">
        <v>0</v>
      </c>
      <c r="G493" s="8">
        <v>7845.7124599999997</v>
      </c>
      <c r="H493" s="8">
        <v>7845.7124599999997</v>
      </c>
      <c r="I493" s="26">
        <f t="shared" si="21"/>
        <v>100</v>
      </c>
    </row>
    <row r="494" spans="1:9" ht="27.4" customHeight="1" x14ac:dyDescent="0.2">
      <c r="A494" s="1" t="s">
        <v>0</v>
      </c>
      <c r="B494" s="2" t="s">
        <v>408</v>
      </c>
      <c r="C494" s="1" t="s">
        <v>383</v>
      </c>
      <c r="D494" s="1" t="s">
        <v>58</v>
      </c>
      <c r="E494" s="3" t="s">
        <v>0</v>
      </c>
      <c r="F494" s="3" t="s">
        <v>0</v>
      </c>
      <c r="G494" s="18">
        <f>G495</f>
        <v>1476</v>
      </c>
      <c r="H494" s="18">
        <f>H495</f>
        <v>1350.7778000000001</v>
      </c>
      <c r="I494" s="26">
        <f t="shared" si="21"/>
        <v>91.516111111111115</v>
      </c>
    </row>
    <row r="495" spans="1:9" ht="40.5" customHeight="1" x14ac:dyDescent="0.2">
      <c r="A495" s="3" t="s">
        <v>0</v>
      </c>
      <c r="B495" s="4" t="s">
        <v>34</v>
      </c>
      <c r="C495" s="5" t="s">
        <v>383</v>
      </c>
      <c r="D495" s="5" t="s">
        <v>58</v>
      </c>
      <c r="E495" s="5" t="s">
        <v>35</v>
      </c>
      <c r="F495" s="3" t="s">
        <v>0</v>
      </c>
      <c r="G495" s="6">
        <f>G496</f>
        <v>1476</v>
      </c>
      <c r="H495" s="6">
        <f>H496</f>
        <v>1350.7778000000001</v>
      </c>
      <c r="I495" s="26">
        <f t="shared" si="21"/>
        <v>91.516111111111115</v>
      </c>
    </row>
    <row r="496" spans="1:9" ht="27.4" customHeight="1" x14ac:dyDescent="0.2">
      <c r="A496" s="3" t="s">
        <v>0</v>
      </c>
      <c r="B496" s="4" t="s">
        <v>385</v>
      </c>
      <c r="C496" s="5" t="s">
        <v>383</v>
      </c>
      <c r="D496" s="5" t="s">
        <v>58</v>
      </c>
      <c r="E496" s="5" t="s">
        <v>386</v>
      </c>
      <c r="F496" s="3" t="s">
        <v>0</v>
      </c>
      <c r="G496" s="6">
        <f>G497+G499+G501+G503+G505</f>
        <v>1476</v>
      </c>
      <c r="H496" s="6">
        <f>H497+H499+H501+H503+H505</f>
        <v>1350.7778000000001</v>
      </c>
      <c r="I496" s="26">
        <f t="shared" si="21"/>
        <v>91.516111111111115</v>
      </c>
    </row>
    <row r="497" spans="1:9" ht="40.5" customHeight="1" x14ac:dyDescent="0.2">
      <c r="A497" s="3" t="s">
        <v>0</v>
      </c>
      <c r="B497" s="4" t="s">
        <v>409</v>
      </c>
      <c r="C497" s="5" t="s">
        <v>383</v>
      </c>
      <c r="D497" s="5" t="s">
        <v>58</v>
      </c>
      <c r="E497" s="5" t="s">
        <v>410</v>
      </c>
      <c r="F497" s="3" t="s">
        <v>0</v>
      </c>
      <c r="G497" s="6">
        <f>G498</f>
        <v>569</v>
      </c>
      <c r="H497" s="6">
        <f>H498</f>
        <v>569</v>
      </c>
      <c r="I497" s="26">
        <f t="shared" si="21"/>
        <v>100</v>
      </c>
    </row>
    <row r="498" spans="1:9" ht="27.4" customHeight="1" x14ac:dyDescent="0.2">
      <c r="A498" s="3" t="s">
        <v>0</v>
      </c>
      <c r="B498" s="4" t="s">
        <v>28</v>
      </c>
      <c r="C498" s="5" t="s">
        <v>383</v>
      </c>
      <c r="D498" s="5" t="s">
        <v>58</v>
      </c>
      <c r="E498" s="5" t="s">
        <v>410</v>
      </c>
      <c r="F498" s="5" t="s">
        <v>29</v>
      </c>
      <c r="G498" s="6">
        <v>569</v>
      </c>
      <c r="H498" s="6">
        <v>569</v>
      </c>
      <c r="I498" s="26">
        <f t="shared" si="21"/>
        <v>100</v>
      </c>
    </row>
    <row r="499" spans="1:9" ht="53.45" customHeight="1" x14ac:dyDescent="0.2">
      <c r="A499" s="3" t="s">
        <v>0</v>
      </c>
      <c r="B499" s="4" t="s">
        <v>411</v>
      </c>
      <c r="C499" s="5" t="s">
        <v>383</v>
      </c>
      <c r="D499" s="5" t="s">
        <v>58</v>
      </c>
      <c r="E499" s="5" t="s">
        <v>412</v>
      </c>
      <c r="F499" s="3" t="s">
        <v>0</v>
      </c>
      <c r="G499" s="6">
        <f>G500</f>
        <v>275</v>
      </c>
      <c r="H499" s="6">
        <f>H500</f>
        <v>274.61</v>
      </c>
      <c r="I499" s="26">
        <f t="shared" si="21"/>
        <v>99.858181818181819</v>
      </c>
    </row>
    <row r="500" spans="1:9" ht="27.4" customHeight="1" x14ac:dyDescent="0.2">
      <c r="A500" s="3" t="s">
        <v>0</v>
      </c>
      <c r="B500" s="4" t="s">
        <v>59</v>
      </c>
      <c r="C500" s="5" t="s">
        <v>383</v>
      </c>
      <c r="D500" s="5" t="s">
        <v>58</v>
      </c>
      <c r="E500" s="5" t="s">
        <v>412</v>
      </c>
      <c r="F500" s="5" t="s">
        <v>60</v>
      </c>
      <c r="G500" s="6">
        <v>275</v>
      </c>
      <c r="H500" s="6">
        <v>274.61</v>
      </c>
      <c r="I500" s="26">
        <f t="shared" si="21"/>
        <v>99.858181818181819</v>
      </c>
    </row>
    <row r="501" spans="1:9" ht="93.4" customHeight="1" x14ac:dyDescent="0.2">
      <c r="A501" s="3" t="s">
        <v>0</v>
      </c>
      <c r="B501" s="4" t="s">
        <v>413</v>
      </c>
      <c r="C501" s="5" t="s">
        <v>383</v>
      </c>
      <c r="D501" s="5" t="s">
        <v>58</v>
      </c>
      <c r="E501" s="5" t="s">
        <v>414</v>
      </c>
      <c r="F501" s="3" t="s">
        <v>0</v>
      </c>
      <c r="G501" s="6">
        <f>G502</f>
        <v>502</v>
      </c>
      <c r="H501" s="6">
        <f>H502</f>
        <v>401.59</v>
      </c>
      <c r="I501" s="26">
        <f t="shared" si="21"/>
        <v>79.998007968127482</v>
      </c>
    </row>
    <row r="502" spans="1:9" ht="27.4" customHeight="1" x14ac:dyDescent="0.2">
      <c r="A502" s="3" t="s">
        <v>0</v>
      </c>
      <c r="B502" s="4" t="s">
        <v>59</v>
      </c>
      <c r="C502" s="5" t="s">
        <v>383</v>
      </c>
      <c r="D502" s="5" t="s">
        <v>58</v>
      </c>
      <c r="E502" s="5" t="s">
        <v>414</v>
      </c>
      <c r="F502" s="5" t="s">
        <v>60</v>
      </c>
      <c r="G502" s="6">
        <v>502</v>
      </c>
      <c r="H502" s="6">
        <v>401.59</v>
      </c>
      <c r="I502" s="26">
        <f t="shared" si="21"/>
        <v>79.998007968127482</v>
      </c>
    </row>
    <row r="503" spans="1:9" ht="67.349999999999994" customHeight="1" x14ac:dyDescent="0.2">
      <c r="A503" s="3" t="s">
        <v>0</v>
      </c>
      <c r="B503" s="4" t="s">
        <v>415</v>
      </c>
      <c r="C503" s="5" t="s">
        <v>383</v>
      </c>
      <c r="D503" s="5" t="s">
        <v>58</v>
      </c>
      <c r="E503" s="5" t="s">
        <v>416</v>
      </c>
      <c r="F503" s="3" t="s">
        <v>0</v>
      </c>
      <c r="G503" s="6">
        <f>G504</f>
        <v>30</v>
      </c>
      <c r="H503" s="6">
        <f>H504</f>
        <v>23.630669999999999</v>
      </c>
      <c r="I503" s="26">
        <f t="shared" si="21"/>
        <v>78.768900000000002</v>
      </c>
    </row>
    <row r="504" spans="1:9" ht="27.4" customHeight="1" x14ac:dyDescent="0.2">
      <c r="A504" s="3" t="s">
        <v>0</v>
      </c>
      <c r="B504" s="4" t="s">
        <v>28</v>
      </c>
      <c r="C504" s="5" t="s">
        <v>383</v>
      </c>
      <c r="D504" s="5" t="s">
        <v>58</v>
      </c>
      <c r="E504" s="5" t="s">
        <v>416</v>
      </c>
      <c r="F504" s="5" t="s">
        <v>29</v>
      </c>
      <c r="G504" s="6">
        <v>30</v>
      </c>
      <c r="H504" s="6">
        <v>23.630669999999999</v>
      </c>
      <c r="I504" s="26">
        <f t="shared" si="21"/>
        <v>78.768900000000002</v>
      </c>
    </row>
    <row r="505" spans="1:9" ht="53.45" customHeight="1" x14ac:dyDescent="0.2">
      <c r="A505" s="3" t="s">
        <v>0</v>
      </c>
      <c r="B505" s="4" t="s">
        <v>417</v>
      </c>
      <c r="C505" s="5" t="s">
        <v>383</v>
      </c>
      <c r="D505" s="5" t="s">
        <v>58</v>
      </c>
      <c r="E505" s="5" t="s">
        <v>418</v>
      </c>
      <c r="F505" s="3" t="s">
        <v>0</v>
      </c>
      <c r="G505" s="6">
        <f>G506</f>
        <v>100</v>
      </c>
      <c r="H505" s="6">
        <f>H506</f>
        <v>81.947130000000001</v>
      </c>
      <c r="I505" s="26">
        <f t="shared" si="21"/>
        <v>81.947130000000001</v>
      </c>
    </row>
    <row r="506" spans="1:9" ht="27.4" customHeight="1" x14ac:dyDescent="0.2">
      <c r="A506" s="3" t="s">
        <v>0</v>
      </c>
      <c r="B506" s="4" t="s">
        <v>59</v>
      </c>
      <c r="C506" s="5" t="s">
        <v>383</v>
      </c>
      <c r="D506" s="5" t="s">
        <v>58</v>
      </c>
      <c r="E506" s="5" t="s">
        <v>418</v>
      </c>
      <c r="F506" s="5" t="s">
        <v>60</v>
      </c>
      <c r="G506" s="6">
        <v>100</v>
      </c>
      <c r="H506" s="6">
        <v>81.947130000000001</v>
      </c>
      <c r="I506" s="26">
        <f t="shared" si="21"/>
        <v>81.947130000000001</v>
      </c>
    </row>
    <row r="507" spans="1:9" ht="14.45" customHeight="1" x14ac:dyDescent="0.2">
      <c r="A507" s="1" t="s">
        <v>419</v>
      </c>
      <c r="B507" s="2" t="s">
        <v>420</v>
      </c>
      <c r="C507" s="1" t="s">
        <v>62</v>
      </c>
      <c r="D507" s="1" t="s">
        <v>0</v>
      </c>
      <c r="E507" s="3" t="s">
        <v>0</v>
      </c>
      <c r="F507" s="3" t="s">
        <v>0</v>
      </c>
      <c r="G507" s="18">
        <f>G508</f>
        <v>1548.0077499999998</v>
      </c>
      <c r="H507" s="18">
        <f>H508</f>
        <v>1536.8358699999999</v>
      </c>
      <c r="I507" s="26">
        <f t="shared" si="21"/>
        <v>99.278305938713814</v>
      </c>
    </row>
    <row r="508" spans="1:9" ht="14.45" customHeight="1" x14ac:dyDescent="0.2">
      <c r="A508" s="1" t="s">
        <v>0</v>
      </c>
      <c r="B508" s="2" t="s">
        <v>421</v>
      </c>
      <c r="C508" s="1" t="s">
        <v>62</v>
      </c>
      <c r="D508" s="1" t="s">
        <v>15</v>
      </c>
      <c r="E508" s="3" t="s">
        <v>0</v>
      </c>
      <c r="F508" s="3" t="s">
        <v>0</v>
      </c>
      <c r="G508" s="18">
        <f>G509</f>
        <v>1548.0077499999998</v>
      </c>
      <c r="H508" s="18">
        <f>H509</f>
        <v>1536.8358699999999</v>
      </c>
      <c r="I508" s="26">
        <f t="shared" si="21"/>
        <v>99.278305938713814</v>
      </c>
    </row>
    <row r="509" spans="1:9" ht="53.45" customHeight="1" x14ac:dyDescent="0.2">
      <c r="A509" s="3" t="s">
        <v>0</v>
      </c>
      <c r="B509" s="4" t="s">
        <v>422</v>
      </c>
      <c r="C509" s="5" t="s">
        <v>62</v>
      </c>
      <c r="D509" s="5" t="s">
        <v>15</v>
      </c>
      <c r="E509" s="5" t="s">
        <v>423</v>
      </c>
      <c r="F509" s="3" t="s">
        <v>0</v>
      </c>
      <c r="G509" s="6">
        <f>G510+G515+G520+G522</f>
        <v>1548.0077499999998</v>
      </c>
      <c r="H509" s="6">
        <f>H510+H515+H520+H522</f>
        <v>1536.8358699999999</v>
      </c>
      <c r="I509" s="26">
        <f t="shared" si="21"/>
        <v>99.278305938713814</v>
      </c>
    </row>
    <row r="510" spans="1:9" ht="67.349999999999994" customHeight="1" x14ac:dyDescent="0.2">
      <c r="A510" s="3" t="s">
        <v>0</v>
      </c>
      <c r="B510" s="4" t="s">
        <v>424</v>
      </c>
      <c r="C510" s="5" t="s">
        <v>62</v>
      </c>
      <c r="D510" s="5" t="s">
        <v>15</v>
      </c>
      <c r="E510" s="5" t="s">
        <v>425</v>
      </c>
      <c r="F510" s="3" t="s">
        <v>0</v>
      </c>
      <c r="G510" s="6">
        <f>G511+G513</f>
        <v>662.11099999999999</v>
      </c>
      <c r="H510" s="6">
        <f>H511+H513</f>
        <v>662.11099999999999</v>
      </c>
      <c r="I510" s="26">
        <f t="shared" si="21"/>
        <v>100</v>
      </c>
    </row>
    <row r="511" spans="1:9" ht="27.4" customHeight="1" x14ac:dyDescent="0.2">
      <c r="A511" s="3" t="s">
        <v>0</v>
      </c>
      <c r="B511" s="4" t="s">
        <v>28</v>
      </c>
      <c r="C511" s="5" t="s">
        <v>62</v>
      </c>
      <c r="D511" s="5" t="s">
        <v>15</v>
      </c>
      <c r="E511" s="5" t="s">
        <v>425</v>
      </c>
      <c r="F511" s="5" t="s">
        <v>29</v>
      </c>
      <c r="G511" s="6">
        <f>G512</f>
        <v>512.11099999999999</v>
      </c>
      <c r="H511" s="6">
        <f>H512</f>
        <v>512.11099999999999</v>
      </c>
      <c r="I511" s="26">
        <f t="shared" si="21"/>
        <v>100</v>
      </c>
    </row>
    <row r="512" spans="1:9" ht="12.95" customHeight="1" x14ac:dyDescent="0.2">
      <c r="A512" s="3" t="s">
        <v>0</v>
      </c>
      <c r="B512" s="7" t="s">
        <v>40</v>
      </c>
      <c r="C512" s="5" t="s">
        <v>0</v>
      </c>
      <c r="D512" s="5" t="s">
        <v>0</v>
      </c>
      <c r="E512" s="5" t="s">
        <v>0</v>
      </c>
      <c r="F512" s="5" t="s">
        <v>0</v>
      </c>
      <c r="G512" s="8">
        <v>512.11099999999999</v>
      </c>
      <c r="H512" s="8">
        <v>512.11099999999999</v>
      </c>
      <c r="I512" s="26">
        <f t="shared" si="21"/>
        <v>100</v>
      </c>
    </row>
    <row r="513" spans="1:9" ht="40.5" customHeight="1" x14ac:dyDescent="0.2">
      <c r="A513" s="3" t="s">
        <v>0</v>
      </c>
      <c r="B513" s="4" t="s">
        <v>73</v>
      </c>
      <c r="C513" s="5" t="s">
        <v>62</v>
      </c>
      <c r="D513" s="5" t="s">
        <v>15</v>
      </c>
      <c r="E513" s="5" t="s">
        <v>425</v>
      </c>
      <c r="F513" s="5" t="s">
        <v>74</v>
      </c>
      <c r="G513" s="6">
        <f>G514</f>
        <v>150</v>
      </c>
      <c r="H513" s="6">
        <f>H514</f>
        <v>150</v>
      </c>
      <c r="I513" s="26">
        <f t="shared" si="21"/>
        <v>100</v>
      </c>
    </row>
    <row r="514" spans="1:9" ht="12.95" customHeight="1" x14ac:dyDescent="0.2">
      <c r="A514" s="3" t="s">
        <v>0</v>
      </c>
      <c r="B514" s="7" t="s">
        <v>40</v>
      </c>
      <c r="C514" s="5" t="s">
        <v>0</v>
      </c>
      <c r="D514" s="5" t="s">
        <v>0</v>
      </c>
      <c r="E514" s="5" t="s">
        <v>0</v>
      </c>
      <c r="F514" s="5" t="s">
        <v>0</v>
      </c>
      <c r="G514" s="8">
        <v>150</v>
      </c>
      <c r="H514" s="8">
        <v>150</v>
      </c>
      <c r="I514" s="26">
        <f t="shared" ref="I514:I527" si="22">H514/G514*100</f>
        <v>100</v>
      </c>
    </row>
    <row r="515" spans="1:9" ht="67.349999999999994" customHeight="1" x14ac:dyDescent="0.2">
      <c r="A515" s="3" t="s">
        <v>0</v>
      </c>
      <c r="B515" s="4" t="s">
        <v>426</v>
      </c>
      <c r="C515" s="5" t="s">
        <v>62</v>
      </c>
      <c r="D515" s="5" t="s">
        <v>15</v>
      </c>
      <c r="E515" s="5" t="s">
        <v>427</v>
      </c>
      <c r="F515" s="3" t="s">
        <v>0</v>
      </c>
      <c r="G515" s="6">
        <f>G516+G518</f>
        <v>34.847999999999999</v>
      </c>
      <c r="H515" s="6">
        <f>H516+H518</f>
        <v>34.847250000000003</v>
      </c>
      <c r="I515" s="26">
        <f t="shared" si="22"/>
        <v>99.997847796143262</v>
      </c>
    </row>
    <row r="516" spans="1:9" ht="27.4" customHeight="1" x14ac:dyDescent="0.2">
      <c r="A516" s="3" t="s">
        <v>0</v>
      </c>
      <c r="B516" s="4" t="s">
        <v>28</v>
      </c>
      <c r="C516" s="5" t="s">
        <v>62</v>
      </c>
      <c r="D516" s="5" t="s">
        <v>15</v>
      </c>
      <c r="E516" s="5" t="s">
        <v>427</v>
      </c>
      <c r="F516" s="5" t="s">
        <v>29</v>
      </c>
      <c r="G516" s="6">
        <f>G517</f>
        <v>26.953250000000001</v>
      </c>
      <c r="H516" s="6">
        <f>H517</f>
        <v>26.953250000000001</v>
      </c>
      <c r="I516" s="26">
        <f t="shared" si="22"/>
        <v>100</v>
      </c>
    </row>
    <row r="517" spans="1:9" ht="12.95" customHeight="1" x14ac:dyDescent="0.2">
      <c r="A517" s="3" t="s">
        <v>0</v>
      </c>
      <c r="B517" s="7" t="s">
        <v>77</v>
      </c>
      <c r="C517" s="5" t="s">
        <v>0</v>
      </c>
      <c r="D517" s="5" t="s">
        <v>0</v>
      </c>
      <c r="E517" s="5" t="s">
        <v>0</v>
      </c>
      <c r="F517" s="5" t="s">
        <v>0</v>
      </c>
      <c r="G517" s="8">
        <v>26.953250000000001</v>
      </c>
      <c r="H517" s="8">
        <v>26.953250000000001</v>
      </c>
      <c r="I517" s="26">
        <f t="shared" si="22"/>
        <v>100</v>
      </c>
    </row>
    <row r="518" spans="1:9" ht="40.5" customHeight="1" x14ac:dyDescent="0.2">
      <c r="A518" s="3" t="s">
        <v>0</v>
      </c>
      <c r="B518" s="4" t="s">
        <v>73</v>
      </c>
      <c r="C518" s="5" t="s">
        <v>62</v>
      </c>
      <c r="D518" s="5" t="s">
        <v>15</v>
      </c>
      <c r="E518" s="5" t="s">
        <v>427</v>
      </c>
      <c r="F518" s="5" t="s">
        <v>74</v>
      </c>
      <c r="G518" s="6">
        <f>G519</f>
        <v>7.8947500000000002</v>
      </c>
      <c r="H518" s="6">
        <f>H519</f>
        <v>7.8940000000000001</v>
      </c>
      <c r="I518" s="26">
        <f t="shared" si="22"/>
        <v>99.990500015833305</v>
      </c>
    </row>
    <row r="519" spans="1:9" ht="12.95" customHeight="1" x14ac:dyDescent="0.2">
      <c r="A519" s="3" t="s">
        <v>0</v>
      </c>
      <c r="B519" s="7" t="s">
        <v>77</v>
      </c>
      <c r="C519" s="5" t="s">
        <v>0</v>
      </c>
      <c r="D519" s="5" t="s">
        <v>0</v>
      </c>
      <c r="E519" s="5" t="s">
        <v>0</v>
      </c>
      <c r="F519" s="5" t="s">
        <v>0</v>
      </c>
      <c r="G519" s="8">
        <v>7.8947500000000002</v>
      </c>
      <c r="H519" s="8">
        <v>7.8940000000000001</v>
      </c>
      <c r="I519" s="26">
        <f t="shared" si="22"/>
        <v>99.990500015833305</v>
      </c>
    </row>
    <row r="520" spans="1:9" ht="67.349999999999994" customHeight="1" x14ac:dyDescent="0.2">
      <c r="A520" s="3" t="s">
        <v>0</v>
      </c>
      <c r="B520" s="4" t="s">
        <v>426</v>
      </c>
      <c r="C520" s="5" t="s">
        <v>62</v>
      </c>
      <c r="D520" s="5" t="s">
        <v>15</v>
      </c>
      <c r="E520" s="5" t="s">
        <v>428</v>
      </c>
      <c r="F520" s="3" t="s">
        <v>0</v>
      </c>
      <c r="G520" s="6">
        <f>G521</f>
        <v>8.7500000000000008E-3</v>
      </c>
      <c r="H520" s="6">
        <f>H521</f>
        <v>8.7500000000000008E-3</v>
      </c>
      <c r="I520" s="26">
        <f t="shared" si="22"/>
        <v>100</v>
      </c>
    </row>
    <row r="521" spans="1:9" ht="27.4" customHeight="1" x14ac:dyDescent="0.2">
      <c r="A521" s="3" t="s">
        <v>0</v>
      </c>
      <c r="B521" s="4" t="s">
        <v>28</v>
      </c>
      <c r="C521" s="5" t="s">
        <v>62</v>
      </c>
      <c r="D521" s="5" t="s">
        <v>15</v>
      </c>
      <c r="E521" s="5" t="s">
        <v>428</v>
      </c>
      <c r="F521" s="5" t="s">
        <v>29</v>
      </c>
      <c r="G521" s="6">
        <v>8.7500000000000008E-3</v>
      </c>
      <c r="H521" s="6">
        <v>8.7500000000000008E-3</v>
      </c>
      <c r="I521" s="26">
        <f t="shared" si="22"/>
        <v>100</v>
      </c>
    </row>
    <row r="522" spans="1:9" ht="27.4" customHeight="1" x14ac:dyDescent="0.2">
      <c r="A522" s="3" t="s">
        <v>0</v>
      </c>
      <c r="B522" s="4" t="s">
        <v>429</v>
      </c>
      <c r="C522" s="5" t="s">
        <v>62</v>
      </c>
      <c r="D522" s="5" t="s">
        <v>15</v>
      </c>
      <c r="E522" s="5" t="s">
        <v>430</v>
      </c>
      <c r="F522" s="3" t="s">
        <v>0</v>
      </c>
      <c r="G522" s="6">
        <f>G523</f>
        <v>851.04</v>
      </c>
      <c r="H522" s="6">
        <f>H523</f>
        <v>839.8688699999999</v>
      </c>
      <c r="I522" s="26">
        <f t="shared" si="22"/>
        <v>98.687355470953179</v>
      </c>
    </row>
    <row r="523" spans="1:9" ht="67.349999999999994" customHeight="1" x14ac:dyDescent="0.2">
      <c r="A523" s="3" t="s">
        <v>0</v>
      </c>
      <c r="B523" s="4" t="s">
        <v>431</v>
      </c>
      <c r="C523" s="5" t="s">
        <v>62</v>
      </c>
      <c r="D523" s="5" t="s">
        <v>15</v>
      </c>
      <c r="E523" s="5" t="s">
        <v>432</v>
      </c>
      <c r="F523" s="3" t="s">
        <v>0</v>
      </c>
      <c r="G523" s="6">
        <f>G524+G525+G526</f>
        <v>851.04</v>
      </c>
      <c r="H523" s="6">
        <f>H524+H525+H526</f>
        <v>839.8688699999999</v>
      </c>
      <c r="I523" s="26">
        <f t="shared" si="22"/>
        <v>98.687355470953179</v>
      </c>
    </row>
    <row r="524" spans="1:9" ht="27.4" customHeight="1" x14ac:dyDescent="0.2">
      <c r="A524" s="3" t="s">
        <v>0</v>
      </c>
      <c r="B524" s="4" t="s">
        <v>28</v>
      </c>
      <c r="C524" s="5" t="s">
        <v>62</v>
      </c>
      <c r="D524" s="5" t="s">
        <v>15</v>
      </c>
      <c r="E524" s="5" t="s">
        <v>432</v>
      </c>
      <c r="F524" s="5" t="s">
        <v>29</v>
      </c>
      <c r="G524" s="6">
        <v>723.375</v>
      </c>
      <c r="H524" s="6">
        <v>723.375</v>
      </c>
      <c r="I524" s="26">
        <f t="shared" si="22"/>
        <v>100</v>
      </c>
    </row>
    <row r="525" spans="1:9" ht="27.4" customHeight="1" x14ac:dyDescent="0.2">
      <c r="A525" s="3" t="s">
        <v>0</v>
      </c>
      <c r="B525" s="4" t="s">
        <v>59</v>
      </c>
      <c r="C525" s="5" t="s">
        <v>62</v>
      </c>
      <c r="D525" s="5" t="s">
        <v>15</v>
      </c>
      <c r="E525" s="5" t="s">
        <v>432</v>
      </c>
      <c r="F525" s="5" t="s">
        <v>60</v>
      </c>
      <c r="G525" s="6">
        <v>87.665000000000006</v>
      </c>
      <c r="H525" s="6">
        <v>78.8</v>
      </c>
      <c r="I525" s="26">
        <f t="shared" si="22"/>
        <v>89.887640449438194</v>
      </c>
    </row>
    <row r="526" spans="1:9" ht="40.5" customHeight="1" x14ac:dyDescent="0.2">
      <c r="A526" s="3" t="s">
        <v>0</v>
      </c>
      <c r="B526" s="4" t="s">
        <v>73</v>
      </c>
      <c r="C526" s="5" t="s">
        <v>62</v>
      </c>
      <c r="D526" s="5" t="s">
        <v>15</v>
      </c>
      <c r="E526" s="5" t="s">
        <v>432</v>
      </c>
      <c r="F526" s="5" t="s">
        <v>74</v>
      </c>
      <c r="G526" s="6">
        <v>40</v>
      </c>
      <c r="H526" s="6">
        <v>37.693869999999997</v>
      </c>
      <c r="I526" s="26">
        <f t="shared" si="22"/>
        <v>94.234674999999996</v>
      </c>
    </row>
    <row r="527" spans="1:9" ht="14.45" customHeight="1" x14ac:dyDescent="0.2">
      <c r="A527" s="1" t="s">
        <v>0</v>
      </c>
      <c r="B527" s="2" t="s">
        <v>433</v>
      </c>
      <c r="C527" s="3" t="s">
        <v>0</v>
      </c>
      <c r="D527" s="3" t="s">
        <v>0</v>
      </c>
      <c r="E527" s="3" t="s">
        <v>0</v>
      </c>
      <c r="F527" s="3" t="s">
        <v>0</v>
      </c>
      <c r="G527" s="18">
        <f>G7+G136+G144+G187+G225+G317+G410+G448+G507</f>
        <v>602968.51058999985</v>
      </c>
      <c r="H527" s="18">
        <f>H7+H136+H144+H187+H225+H317+H410+H448+H507</f>
        <v>593474.67498999985</v>
      </c>
      <c r="I527" s="26">
        <f t="shared" si="22"/>
        <v>98.425484012305986</v>
      </c>
    </row>
  </sheetData>
  <mergeCells count="2">
    <mergeCell ref="A2:I2"/>
    <mergeCell ref="A3:I3"/>
  </mergeCells>
  <pageMargins left="0.39370080000000002" right="0.39370080000000002" top="0.39370080000000002" bottom="0.56496060000000003" header="0.3" footer="0.3"/>
  <pageSetup paperSize="9" scale="71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2021-04-14T22:33:04Z</dcterms:modified>
</cp:coreProperties>
</file>