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Table1" sheetId="1" r:id="rId1"/>
  </sheets>
  <calcPr calcId="144525"/>
</workbook>
</file>

<file path=xl/calcChain.xml><?xml version="1.0" encoding="utf-8"?>
<calcChain xmlns="http://schemas.openxmlformats.org/spreadsheetml/2006/main">
  <c r="E104" i="1" l="1"/>
  <c r="E102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1" i="1"/>
  <c r="E80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6" i="1"/>
  <c r="E54" i="1"/>
  <c r="E53" i="1"/>
  <c r="E51" i="1"/>
  <c r="E50" i="1"/>
  <c r="E49" i="1"/>
  <c r="E48" i="1"/>
  <c r="E46" i="1"/>
  <c r="E45" i="1"/>
  <c r="E41" i="1"/>
  <c r="E40" i="1"/>
  <c r="E39" i="1"/>
  <c r="E37" i="1"/>
  <c r="E36" i="1"/>
  <c r="E34" i="1"/>
  <c r="E33" i="1"/>
  <c r="E31" i="1"/>
  <c r="E29" i="1"/>
  <c r="E28" i="1"/>
  <c r="E27" i="1"/>
  <c r="E26" i="1"/>
  <c r="E25" i="1"/>
  <c r="E23" i="1"/>
  <c r="E21" i="1"/>
  <c r="E20" i="1"/>
  <c r="E19" i="1"/>
  <c r="E17" i="1"/>
  <c r="E16" i="1"/>
  <c r="E15" i="1"/>
  <c r="E14" i="1"/>
  <c r="E12" i="1"/>
  <c r="E11" i="1"/>
  <c r="E10" i="1"/>
  <c r="E8" i="1"/>
  <c r="D103" i="1" l="1"/>
  <c r="C103" i="1"/>
  <c r="D101" i="1"/>
  <c r="E101" i="1" s="1"/>
  <c r="C101" i="1"/>
  <c r="D82" i="1"/>
  <c r="C82" i="1"/>
  <c r="C79" i="1" s="1"/>
  <c r="D52" i="1"/>
  <c r="D57" i="1"/>
  <c r="C57" i="1"/>
  <c r="C52" i="1"/>
  <c r="C47" i="1" s="1"/>
  <c r="D44" i="1"/>
  <c r="C44" i="1"/>
  <c r="D38" i="1"/>
  <c r="E38" i="1" s="1"/>
  <c r="C38" i="1"/>
  <c r="D35" i="1"/>
  <c r="C35" i="1"/>
  <c r="D32" i="1"/>
  <c r="E32" i="1" s="1"/>
  <c r="C32" i="1"/>
  <c r="D30" i="1"/>
  <c r="C30" i="1"/>
  <c r="D24" i="1"/>
  <c r="E24" i="1" s="1"/>
  <c r="C24" i="1"/>
  <c r="D22" i="1"/>
  <c r="C22" i="1"/>
  <c r="D18" i="1"/>
  <c r="E18" i="1" s="1"/>
  <c r="C18" i="1"/>
  <c r="D13" i="1"/>
  <c r="C13" i="1"/>
  <c r="D7" i="1"/>
  <c r="E7" i="1" s="1"/>
  <c r="C7" i="1"/>
  <c r="D9" i="1"/>
  <c r="C9" i="1"/>
  <c r="C6" i="1" s="1"/>
  <c r="E82" i="1" l="1"/>
  <c r="E9" i="1"/>
  <c r="E13" i="1"/>
  <c r="E22" i="1"/>
  <c r="E30" i="1"/>
  <c r="E35" i="1"/>
  <c r="E57" i="1"/>
  <c r="E103" i="1"/>
  <c r="E44" i="1"/>
  <c r="E52" i="1"/>
  <c r="D79" i="1"/>
  <c r="E79" i="1" s="1"/>
  <c r="D47" i="1"/>
  <c r="E47" i="1" s="1"/>
  <c r="D6" i="1"/>
  <c r="C43" i="1"/>
  <c r="C42" i="1" s="1"/>
  <c r="C105" i="1" s="1"/>
  <c r="D43" i="1" l="1"/>
  <c r="E43" i="1" s="1"/>
  <c r="E6" i="1"/>
  <c r="D42" i="1" l="1"/>
  <c r="E42" i="1" l="1"/>
  <c r="D105" i="1"/>
  <c r="E105" i="1" s="1"/>
</calcChain>
</file>

<file path=xl/sharedStrings.xml><?xml version="1.0" encoding="utf-8"?>
<sst xmlns="http://schemas.openxmlformats.org/spreadsheetml/2006/main" count="212" uniqueCount="177">
  <si>
    <t/>
  </si>
  <si>
    <t>(тыс.руб.)</t>
  </si>
  <si>
    <t>Код бюджетной классификации</t>
  </si>
  <si>
    <t>Наименование показателя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</si>
  <si>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</si>
  <si>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</si>
  <si>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</si>
  <si>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</si>
  <si>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</si>
  <si>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</si>
  <si>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</si>
  <si>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</si>
  <si>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</si>
  <si>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</si>
  <si>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</si>
  <si>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</si>
  <si>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</si>
  <si>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</si>
  <si>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</si>
  <si>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</si>
  <si>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</si>
  <si>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</si>
  <si>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</si>
  <si>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</si>
  <si>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</si>
  <si>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</si>
  <si>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</si>
  <si>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</si>
  <si>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</si>
  <si>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</si>
  <si>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</si>
  <si>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</si>
  <si>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</si>
  <si>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</si>
  <si>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</si>
  <si>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000 1 06 02000 02 0000 110</t>
  </si>
  <si>
    <t>Налог на имущество организаций</t>
  </si>
  <si>
    <t>000 1 06 06000 00 0000 110</t>
  </si>
  <si>
    <t>Земельный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</si>
  <si>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</si>
  <si>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</si>
  <si>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</si>
  <si>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</si>
  <si>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</si>
  <si>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</si>
  <si>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</si>
  <si>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</si>
  <si>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</si>
  <si>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 же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муниципальных,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</si>
  <si>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</si>
  <si>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</si>
  <si>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</si>
  <si>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</si>
  <si>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</si>
  <si>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</si>
  <si>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</si>
  <si>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</si>
  <si>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</si>
  <si>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</si>
  <si>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</si>
  <si>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</si>
  <si>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</si>
  <si>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</si>
  <si>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</si>
  <si>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</si>
  <si>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</si>
  <si>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</si>
  <si>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000 1 14 02040 04 0000 410</t>
  </si>
  <si>
    <t>Доходы от реализации имущества, находящегося в собственности городских         округов (за исключением движимого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</si>
  <si>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000 1 14 06010 04 0000 430</t>
  </si>
  <si>
    <t>Доходы от продажи земельных участков, государственная собственность на которые не разграничена</t>
  </si>
  <si>
    <t>000 1 15 00000 00 0000 000</t>
  </si>
  <si>
    <t>АДМИНИСТРАТИВНЫЕ ПЛАТЕЖИ И СБОРЫ</t>
  </si>
  <si>
    <t>000 1 15 02040 04 0000 140</t>
  </si>
  <si>
    <t>Платежи, взимаемые органами местного самоуправления (организациями)  городских округов за выполнение определенных функций</t>
  </si>
  <si>
    <t>000 1 16 00000 00 0000 000</t>
  </si>
  <si>
    <t>Штрафы, санкции, возмещение ущерба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</si>
  <si>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</si>
  <si>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</si>
  <si>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</si>
  <si>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</si>
  <si>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</si>
  <si>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</t>
  </si>
  <si>
    <t>000 2 02 01000 00 0000 150</t>
  </si>
  <si>
    <t>ДОТАЦИИ БЮДЖЕТАМ СУБЪЕКТОВ РОССИЙСКОЙ ФЕДЕРАЦИИ И МУНИЦИПАЛЬНЫХ ОБРАЗОВАНИЙ</t>
  </si>
  <si>
    <t>000 2 02 15001 04 0000 150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</si>
  <si>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</si>
  <si>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</si>
  <si>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</si>
  <si>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000 2 02 02000 00 0000 150</t>
  </si>
  <si>
    <t>СУБСИДИИ БЮДЖЕТАМ БЮДЖЕТНОЙ СИСТЕМЫ РОССИЙСКОЙ ФЕДЕРАЦИИ  (МЕЖБЮДЖЕТНЫЕ СУБСИДИИ)</t>
  </si>
  <si>
    <t>000 2 02 25169 04 0000 150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</si>
  <si>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</si>
  <si>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000 2 02 25527 04 0000 150</t>
  </si>
  <si>
    <t>Субсидии бюджетам  городских  округов  на государственную поддержку малого и среднего предпринимательства в субъектах РФ</t>
  </si>
  <si>
    <t>000 2 02 25555 04 0000 150</t>
  </si>
  <si>
    <t>Субсидии бюджетам городских округов  на реализацию программ формирования современной городской среды.</t>
  </si>
  <si>
    <t>000 2 02 25576 04 0000 150</t>
  </si>
  <si>
    <t>Субсидии бюджетам городских округов на обеспечение комплексного развития сельских территорий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</si>
  <si>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</si>
  <si>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</si>
  <si>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на реализацию подпрограммы  "Чистая вода в Камчатском крае". Основное мероприятие  "Проведение мероприятий, направленных на реконструкцию и строительство систем водоснабжения"</t>
  </si>
  <si>
    <t>на реализацию подпрограммы "Создание и развитие туристкой инфраструктуры в Камчатском крае". Основное мероприятие "Реконструкция здания, расположенного по адресу: Камчатский край, Тигильский р-н пгт. Палана, ул. Поротова д.24</t>
  </si>
  <si>
    <t>на  реализацию подпрограммы "Энергосбережение и повышение энергетической эффективности в Камчатском крае". Основное  мероприятие " Модернизация систем энерго-, теплоснабжения и  объектов коммунально-бытового назначения на территории Камчатского края.  Строительство  объекта незавершенного строительства "Реконструкция ВЛ, 0,38 кВ с КПТ 6/0,4 кВ в п. Палана"</t>
  </si>
  <si>
    <t>на реализацию подпрограммы "Обеспечение доступным и комфортным жильем и коммунальными услугами населения Корякского округа". Основное мероприятие "Обеспечение стандартным жильем  специалистов социальной сферы, а также граждан, состоящих на учете в качестве нуждающихся в улучшении жилищных условий"</t>
  </si>
  <si>
    <t>000 2 02 29999 04 0000 150</t>
  </si>
  <si>
    <t>Прочие субсидии</t>
  </si>
  <si>
    <t>Субсидии местным бюджетам на реализацию мероприятий "Содействие в решении вопросов местного значения муниципальных образований в Камчатском крае"</t>
  </si>
  <si>
    <t>на реализацию программы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Основное мероприятие  "Проведение мероприятий, направленных на ремонт ветхих и аварийных сетей"</t>
  </si>
  <si>
    <t>на реализацию программы "Реализация государственной национальной политики и укрепление гражданского единства в Камчатском крае". Основное мероприятие "Реализация комплекса мер по гармонизации межнациональных отношений и проведение информационной кампании, направленной на гармонизацию межнациональных отношений"</t>
  </si>
  <si>
    <t>на реализацию программы "Развитие культуры в Камчатском крае". Основное мероприятие "Проведение мероприятий по укреплению   материально-технической базы краевых государственных и муниципальных учреждений культуры и учреждений дополнительного образования в сфере культуры"</t>
  </si>
  <si>
    <t>на реализацию программы "Развитие образования в Камчатском крае". Основное  мероприятие "Развитие общего образования"</t>
  </si>
  <si>
    <t>на реализацию программы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Основное мероприятие "Проведение мероприятий направленных на приобретение, установку резервных источников электроснабжения на объектах тепло-, водоснабжения и водоотведения"</t>
  </si>
  <si>
    <t>на реализацию программы "Физическая культура, спорт, молодежная политика, отдых и оздоровление детей в Камчатском крае". Основное мероприятие "Совершенствование материально-технической базы для занятий физической культурой и массовым спортом"</t>
  </si>
  <si>
    <t>на реализацию программы "Обращение с отходами производства и потребления в Камчатском крае". Основное мероприятие "Создание доступной системы  накопления (раздельного накопления) отходов, в том числе твердых коммунальных отходов"</t>
  </si>
  <si>
    <t>на реализацию программы "Формирование современной городской среды в Камчатском крае".Основное мероприятие "Предоставление межбюджетных трансфертов местным бюджетам на решение иных вопросов местного значения в сфере благоустройства территорий"</t>
  </si>
  <si>
    <t>на реализацию программы "Формирование современной городской среды в Камчатском крае".Основное мероприятие "Капитальный ремонт и ремонт автомобильных дорог общего пользования населенных пунктов Камчатского края (в том числе элементов улично-дорожной сети, включая тротуары и парковки), дворовых территорий многоквартирных домов и проездов к ним"</t>
  </si>
  <si>
    <t>на реализацию программы "Развитие сельского хозяйства и регулирование рынков сельскохозяйственной продукции, сырья и продовольствия Камчатского края"    Подпрограмма  "Развитие пищевой и перерабатывающей промышленности". Основное мероприятие   "Создание условий для увеличения объемов производства, расширения ассортимента и улучшения качества продукции Камчатского края"</t>
  </si>
  <si>
    <t>на реализацию программы "Обеспечение доступным и комфортным жильем жителей Камчатского края" Региональный проект "Жилье". Основное мероприятие "Актуализация документов территориального планирования и градостроительного зонирования муниципальных образований в Камчатском крае"</t>
  </si>
  <si>
    <t>на реализацию программы "Безопасная Камчатка". Основное мероприятие "Поддержка граждан и их объединений, участвующих в охране общественного порядка, создание условий для деятельности народных дружин"</t>
  </si>
  <si>
    <t>на реализацию программы "Реализация государственной национальной политики и укрепление гражданского единства в Камчатском крае". Основное мероприятие "Укрепление материально-технической базы традиционных отраслей хозяйствования в Камчатском крае"</t>
  </si>
  <si>
    <t>на реализацию программы "Реализация государственной национальной политики и укрепление гражданского единства в Камчатском крае". Основное мероприятие "Стимулирование развития местных сообществ, развития благотворительности"</t>
  </si>
  <si>
    <t>на реализацию программы "Реализация государственной национальной политики и укрепление гражданского единства в Камчатском крае". Основное мероприятие "Создание и поддержка инфраструктуры для деятельности некоммерческих организаций на региональном и муниципальном уровнях, имущественная поддержка некоммерческих организаций"</t>
  </si>
  <si>
    <t>на реализацию программы "Обращение с отходами производства и потребления в Камчатском крае". 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</t>
  </si>
  <si>
    <t>на реализацию программы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Основное мероприятие "Оснащение образовательных учреждений автоматическими приборами погодного регулирования, а также оборудованием для комфортного пребывания детей в образовательных учреждениях в межотопительный период"</t>
  </si>
  <si>
    <t>на реализацию программы "Безопасная Камчатка". Основное мероприятие "Развитие и содержание систем обеспечения комплексной безопасности в учреждениях социальной сферы в Камчатском крае. Централизация сбора данных с объектовых систем комплексной безопасности и мониторинга, обеспечение передачи данных в АПК "Безопасный город"</t>
  </si>
  <si>
    <t>на реализацию программы "Реализация государственной национальной политики и укрепление гражданского единства в Камчатском крае". Основное мероприятие "Сохранение и развитие национальной культуры, традиций и обычаев коренных малочисленных народов Севера, Сибири и Дальнего Востока"</t>
  </si>
  <si>
    <t>на реализацию программы "Развитие транспортной системы в Камчатском крае". Основное мероприятие "Приобретение автомобильного транспорта общего пользования"</t>
  </si>
  <si>
    <t>000 2 02 03000 00 0000 150</t>
  </si>
  <si>
    <t>СУБВЕНЦИИ БЮДЖЕТАМ СУБЪЕКТОВ РОССИЙСКОЙ ФЕДЕРАЦИИ И МУНИЦИПАЛЬНЫХ ОБРАЗОВАНИЙ</t>
  </si>
  <si>
    <t>000 2 02 30021 04 0000 150</t>
  </si>
  <si>
    <t>Субвенции  бюджетам  муниципальных образований на ежемесячное денежное вознаграждение за классное руководство</t>
  </si>
  <si>
    <t>000 2 02 30022 04 0000 150</t>
  </si>
  <si>
    <t>Субвенции  бюджетам  муниципальных образований на предоставление гражданам субсидий на оплату жилого помещения и коммунальных услуг</t>
  </si>
  <si>
    <t>000 2 02 30024 04 0000 150</t>
  </si>
  <si>
    <t>Субвенции местным бюджетам на выполнение передаваемых полномочий субъектов Российской Федерации:</t>
  </si>
  <si>
    <t>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</si>
  <si>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по созданию и организации деятельности комиссий по делам несовершеннолетних и защите их прав</t>
  </si>
  <si>
    <t>по социальному обслуживанию граждан в Камчатском крае</t>
  </si>
  <si>
    <t>по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</si>
  <si>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по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</si>
  <si>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по обеспечению государственных гарантий реализации прав граждан на получение общедоступного и бесплатного начального общего, основного общего, среднего общего образования, а также дополнительного образования в общеобразовательных организациях в Камчатском крае</t>
  </si>
  <si>
    <t>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</si>
  <si>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 предоставлению мер социальной поддержки отдельным категориям гражданам в период получения ими образования в муниципальных образовательных организациях в Камчатском крае</t>
  </si>
  <si>
    <t>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</si>
  <si>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по организации проведения мероприятий при осуществлении деятельности по обращению с животными без владельцев в Камчатском крае</t>
  </si>
  <si>
    <t>000 2 02 30027 04 0000 150</t>
  </si>
  <si>
    <t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</si>
  <si>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</si>
  <si>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</si>
  <si>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</si>
  <si>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</si>
  <si>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000 2 02 35118 04 0000 150</t>
  </si>
  <si>
    <t>Субвенции  бюджетам  городских   округов на осуществление первичного воинского  учета на территориях,   где   отсутствуют    военные комиссариаты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</si>
  <si>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</si>
  <si>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</si>
  <si>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000 2 02 35260 04 0000 150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</si>
  <si>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</si>
  <si>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>000 2 02 35304 04 0000 150</t>
  </si>
  <si>
    <t>Субвенции на реализацию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</si>
  <si>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000 2 02 35930 04 0000 150</t>
  </si>
  <si>
    <t>Субвенции бюджетам  городских округов на государственную регистрацию      актов гражданского состояния</t>
  </si>
  <si>
    <t>000 2 02 04000 00 0000 150</t>
  </si>
  <si>
    <t>Иные межбюджетные трансферты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</si>
  <si>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</si>
  <si>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</si>
  <si>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000 2 07 00000 00 0000 000</t>
  </si>
  <si>
    <t>ПРОЧИЕ БЕЗВОЗМЕЗДНЫЕ ПОСТУПЛЕНИЯ</t>
  </si>
  <si>
    <t>000 2 07 04050 04 0000 150</t>
  </si>
  <si>
    <t>Прочие безвозмездные поступления в бюджеты городских округов</t>
  </si>
  <si>
    <t>ВСЕГО ДОХОДОВ</t>
  </si>
  <si>
    <t>4</t>
  </si>
  <si>
    <t xml:space="preserve">     % исполнения</t>
  </si>
  <si>
    <t>Утверждено</t>
  </si>
  <si>
    <t>Исполнено</t>
  </si>
  <si>
    <t xml:space="preserve">Приложение № 1
к нормативному правовому акту
городского округа "поселок Палана" 
"Об исполнении бюджета городского округа "поселок Палана" за 2020 год" 
от «       »________2021 г. № ____________
</t>
  </si>
  <si>
    <t>ДОХОДЫ БЮДЖЕТА ГОРОДСКОГО ОКРУГА "ПОСЕЛОК ПАЛАНА"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</si>
</sst>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\ ##0.00000"/>
    <numFmt numFmtId="165" formatCode="0.00000"/>
    <numFmt numFmtId="166" formatCode="#,##0.00000"/>
    <numFmt numFmtId="167" formatCode="0.0"/>
  </numFmts>
  <fonts count="11" x14ac:knownFonts="1"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47">
    <xf numFmtId="0" fontId="0" fillId="0" borderId="0" xfId="0" applyFont="1" applyFill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vertical="top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4" fillId="0" borderId="6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4" fillId="0" borderId="6" xfId="0" applyNumberFormat="1" applyFont="1" applyFill="1" applyBorder="1" applyAlignment="1">
      <alignment horizontal="right" vertical="center" wrapText="1"/>
    </xf>
    <xf numFmtId="166" fontId="5" fillId="0" borderId="2" xfId="0" applyNumberFormat="1" applyFont="1" applyFill="1" applyBorder="1" applyAlignment="1">
      <alignment horizontal="right" vertical="center" wrapText="1"/>
    </xf>
    <xf numFmtId="166" fontId="5" fillId="0" borderId="6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tabSelected="1" zoomScaleNormal="100" workbookViewId="0">
      <selection activeCell="I131" sqref="I131"/>
    </sheetView>
  </sheetViews>
  <sheetFormatPr defaultRowHeight="12.75" x14ac:dyDescent="0.2"/>
  <cols>
    <col min="1" max="1" width="32.1640625" customWidth="1"/>
    <col min="2" max="2" width="61.5" customWidth="1"/>
    <col min="3" max="3" width="23" customWidth="1"/>
    <col min="4" max="4" width="20.83203125" customWidth="1"/>
    <col min="5" max="5" width="14.83203125" customWidth="1"/>
    <col min="6" max="6" width="16.5" customWidth="1"/>
    <col min="7" max="7" width="11.1640625" customWidth="1"/>
    <col min="8" max="8" width="9.6640625" bestFit="1" customWidth="1"/>
  </cols>
  <sheetData>
    <row r="1" spans="1:7" ht="66.75" customHeight="1" x14ac:dyDescent="0.2">
      <c r="A1" s="42" t="s">
        <v>175</v>
      </c>
      <c r="B1" s="43"/>
      <c r="C1" s="43"/>
      <c r="D1" s="44"/>
      <c r="E1" s="44"/>
    </row>
    <row r="2" spans="1:7" ht="34.5" customHeight="1" x14ac:dyDescent="0.2">
      <c r="A2" s="45" t="s">
        <v>176</v>
      </c>
      <c r="B2" s="46"/>
      <c r="C2" s="46"/>
      <c r="D2" s="44"/>
      <c r="E2" s="44"/>
    </row>
    <row r="3" spans="1:7" ht="14.45" customHeight="1" x14ac:dyDescent="0.2">
      <c r="E3" s="15" t="s">
        <v>1</v>
      </c>
      <c r="F3" s="39"/>
      <c r="G3" s="39"/>
    </row>
    <row r="4" spans="1:7" ht="42.2" customHeight="1" x14ac:dyDescent="0.2">
      <c r="A4" s="1" t="s">
        <v>2</v>
      </c>
      <c r="B4" s="1" t="s">
        <v>3</v>
      </c>
      <c r="C4" s="37" t="s">
        <v>173</v>
      </c>
      <c r="D4" s="38" t="s">
        <v>174</v>
      </c>
      <c r="E4" s="40" t="s">
        <v>172</v>
      </c>
    </row>
    <row r="5" spans="1:7" ht="14.45" customHeight="1" x14ac:dyDescent="0.2">
      <c r="A5" s="1" t="s">
        <v>4</v>
      </c>
      <c r="B5" s="1" t="s">
        <v>5</v>
      </c>
      <c r="C5" s="1" t="s">
        <v>6</v>
      </c>
      <c r="D5" s="16" t="s">
        <v>171</v>
      </c>
      <c r="E5" s="19"/>
    </row>
    <row r="6" spans="1:7" ht="14.45" customHeight="1" x14ac:dyDescent="0.2">
      <c r="A6" s="2" t="s">
        <v>7</v>
      </c>
      <c r="B6" s="3" t="s">
        <v>8</v>
      </c>
      <c r="C6" s="29">
        <f>C7+C9+C13+C18+C22+C24+C30+C32+C35+C38+C40</f>
        <v>83784.661760000017</v>
      </c>
      <c r="D6" s="30">
        <f>D7+D9+D13+D18+D22+D24+D30+D32+D35+D38+D40</f>
        <v>84344.96749000001</v>
      </c>
      <c r="E6" s="20">
        <f t="shared" ref="E6:E69" si="0">D6/C6*100</f>
        <v>100.66874499249634</v>
      </c>
    </row>
    <row r="7" spans="1:7" ht="14.45" customHeight="1" x14ac:dyDescent="0.2">
      <c r="A7" s="4" t="s">
        <v>9</v>
      </c>
      <c r="B7" s="5" t="s">
        <v>10</v>
      </c>
      <c r="C7" s="6">
        <f>C8</f>
        <v>49490</v>
      </c>
      <c r="D7" s="28">
        <f>D8</f>
        <v>51379.692309999999</v>
      </c>
      <c r="E7" s="20">
        <f t="shared" si="0"/>
        <v>103.8183316023439</v>
      </c>
    </row>
    <row r="8" spans="1:7" ht="20.25" customHeight="1" x14ac:dyDescent="0.2">
      <c r="A8" s="7" t="s">
        <v>11</v>
      </c>
      <c r="B8" s="8" t="s">
        <v>12</v>
      </c>
      <c r="C8" s="9">
        <v>49490</v>
      </c>
      <c r="D8" s="17">
        <v>51379.692309999999</v>
      </c>
      <c r="E8" s="20">
        <f t="shared" si="0"/>
        <v>103.8183316023439</v>
      </c>
    </row>
    <row r="9" spans="1:7" ht="44.65" customHeight="1" x14ac:dyDescent="0.2">
      <c r="A9" s="4" t="s">
        <v>13</v>
      </c>
      <c r="B9" s="5" t="s">
        <v>14</v>
      </c>
      <c r="C9" s="31">
        <f>C10+C11+C12</f>
        <v>1603.8200000000002</v>
      </c>
      <c r="D9" s="32">
        <f>D10+D11+D12</f>
        <v>961.44636999999989</v>
      </c>
      <c r="E9" s="20">
        <f t="shared" si="0"/>
        <v>59.947274008305165</v>
      </c>
    </row>
    <row r="10" spans="1:7" ht="30" customHeight="1" x14ac:dyDescent="0.2">
      <c r="A10" s="7" t="s">
        <v>15</v>
      </c>
      <c r="B10" s="8" t="s">
        <v>16</v>
      </c>
      <c r="C10" s="9">
        <v>757.84</v>
      </c>
      <c r="D10" s="17">
        <v>439.99738000000002</v>
      </c>
      <c r="E10" s="20">
        <f t="shared" si="0"/>
        <v>58.059403040219571</v>
      </c>
    </row>
    <row r="11" spans="1:7" ht="91.5" customHeight="1" x14ac:dyDescent="0.2">
      <c r="A11" s="7" t="s">
        <v>17</v>
      </c>
      <c r="B11" s="8" t="s">
        <v>18</v>
      </c>
      <c r="C11" s="9">
        <v>971.84</v>
      </c>
      <c r="D11" s="17">
        <v>592.71546999999998</v>
      </c>
      <c r="E11" s="20">
        <f t="shared" si="0"/>
        <v>60.988997160026337</v>
      </c>
    </row>
    <row r="12" spans="1:7" ht="87.75" customHeight="1" x14ac:dyDescent="0.2">
      <c r="A12" s="7" t="s">
        <v>19</v>
      </c>
      <c r="B12" s="8" t="s">
        <v>20</v>
      </c>
      <c r="C12" s="9">
        <v>-125.86</v>
      </c>
      <c r="D12" s="17">
        <v>-71.266480000000001</v>
      </c>
      <c r="E12" s="20">
        <f t="shared" si="0"/>
        <v>56.623613538852688</v>
      </c>
    </row>
    <row r="13" spans="1:7" ht="14.45" customHeight="1" x14ac:dyDescent="0.2">
      <c r="A13" s="4" t="s">
        <v>21</v>
      </c>
      <c r="B13" s="5" t="s">
        <v>22</v>
      </c>
      <c r="C13" s="6">
        <f>C14+C15+C16+C17</f>
        <v>11831</v>
      </c>
      <c r="D13" s="28">
        <f>D14+D15+D16+D17</f>
        <v>11782.45076</v>
      </c>
      <c r="E13" s="20">
        <f t="shared" si="0"/>
        <v>99.589643817090689</v>
      </c>
    </row>
    <row r="14" spans="1:7" ht="34.5" customHeight="1" x14ac:dyDescent="0.2">
      <c r="A14" s="7" t="s">
        <v>23</v>
      </c>
      <c r="B14" s="8" t="s">
        <v>24</v>
      </c>
      <c r="C14" s="9">
        <v>3400</v>
      </c>
      <c r="D14" s="17">
        <v>3162.4976499999998</v>
      </c>
      <c r="E14" s="20">
        <f t="shared" si="0"/>
        <v>93.01463676470587</v>
      </c>
    </row>
    <row r="15" spans="1:7" ht="30" customHeight="1" x14ac:dyDescent="0.2">
      <c r="A15" s="7" t="s">
        <v>25</v>
      </c>
      <c r="B15" s="8" t="s">
        <v>26</v>
      </c>
      <c r="C15" s="9">
        <v>3550</v>
      </c>
      <c r="D15" s="17">
        <v>3765.89651</v>
      </c>
      <c r="E15" s="20">
        <f t="shared" si="0"/>
        <v>106.08159183098591</v>
      </c>
    </row>
    <row r="16" spans="1:7" ht="19.5" customHeight="1" x14ac:dyDescent="0.2">
      <c r="A16" s="7" t="s">
        <v>27</v>
      </c>
      <c r="B16" s="8" t="s">
        <v>28</v>
      </c>
      <c r="C16" s="9">
        <v>4850</v>
      </c>
      <c r="D16" s="17">
        <v>4849.6139999999996</v>
      </c>
      <c r="E16" s="20">
        <f t="shared" si="0"/>
        <v>99.992041237113398</v>
      </c>
    </row>
    <row r="17" spans="1:5" ht="30.75" customHeight="1" x14ac:dyDescent="0.2">
      <c r="A17" s="7" t="s">
        <v>29</v>
      </c>
      <c r="B17" s="8" t="s">
        <v>30</v>
      </c>
      <c r="C17" s="9">
        <v>31</v>
      </c>
      <c r="D17" s="17">
        <v>4.4425999999999997</v>
      </c>
      <c r="E17" s="20">
        <f t="shared" si="0"/>
        <v>14.330967741935483</v>
      </c>
    </row>
    <row r="18" spans="1:5" ht="14.45" customHeight="1" x14ac:dyDescent="0.2">
      <c r="A18" s="4" t="s">
        <v>31</v>
      </c>
      <c r="B18" s="5" t="s">
        <v>32</v>
      </c>
      <c r="C18" s="6">
        <f>C19+C20+C21</f>
        <v>3277.5</v>
      </c>
      <c r="D18" s="28">
        <f>D19+D20+D21</f>
        <v>3405.1527700000001</v>
      </c>
      <c r="E18" s="20">
        <f t="shared" si="0"/>
        <v>103.89482135774219</v>
      </c>
    </row>
    <row r="19" spans="1:5" ht="19.5" customHeight="1" x14ac:dyDescent="0.2">
      <c r="A19" s="7" t="s">
        <v>33</v>
      </c>
      <c r="B19" s="8" t="s">
        <v>34</v>
      </c>
      <c r="C19" s="9">
        <v>300</v>
      </c>
      <c r="D19" s="17">
        <v>310.61761999999999</v>
      </c>
      <c r="E19" s="20">
        <f t="shared" si="0"/>
        <v>103.53920666666667</v>
      </c>
    </row>
    <row r="20" spans="1:5" ht="17.25" customHeight="1" x14ac:dyDescent="0.2">
      <c r="A20" s="7" t="s">
        <v>35</v>
      </c>
      <c r="B20" s="8" t="s">
        <v>36</v>
      </c>
      <c r="C20" s="9">
        <v>1580</v>
      </c>
      <c r="D20" s="17">
        <v>1706.8594700000001</v>
      </c>
      <c r="E20" s="20">
        <f t="shared" si="0"/>
        <v>108.02908037974683</v>
      </c>
    </row>
    <row r="21" spans="1:5" ht="18.75" customHeight="1" x14ac:dyDescent="0.2">
      <c r="A21" s="7" t="s">
        <v>37</v>
      </c>
      <c r="B21" s="8" t="s">
        <v>38</v>
      </c>
      <c r="C21" s="9">
        <v>1397.5</v>
      </c>
      <c r="D21" s="17">
        <v>1387.6756800000001</v>
      </c>
      <c r="E21" s="20">
        <f t="shared" si="0"/>
        <v>99.29700751341683</v>
      </c>
    </row>
    <row r="22" spans="1:5" ht="14.45" customHeight="1" x14ac:dyDescent="0.2">
      <c r="A22" s="4" t="s">
        <v>39</v>
      </c>
      <c r="B22" s="5" t="s">
        <v>40</v>
      </c>
      <c r="C22" s="6">
        <f>C23</f>
        <v>150</v>
      </c>
      <c r="D22" s="28">
        <f>D23</f>
        <v>132.42994999999999</v>
      </c>
      <c r="E22" s="20">
        <f t="shared" si="0"/>
        <v>88.286633333333327</v>
      </c>
    </row>
    <row r="23" spans="1:5" ht="33" customHeight="1" x14ac:dyDescent="0.2">
      <c r="A23" s="7" t="s">
        <v>41</v>
      </c>
      <c r="B23" s="8" t="s">
        <v>42</v>
      </c>
      <c r="C23" s="9">
        <v>150</v>
      </c>
      <c r="D23" s="17">
        <v>132.42994999999999</v>
      </c>
      <c r="E23" s="20">
        <f t="shared" si="0"/>
        <v>88.286633333333327</v>
      </c>
    </row>
    <row r="24" spans="1:5" ht="48" customHeight="1" x14ac:dyDescent="0.2">
      <c r="A24" s="4" t="s">
        <v>43</v>
      </c>
      <c r="B24" s="5" t="s">
        <v>44</v>
      </c>
      <c r="C24" s="6">
        <f>C25+C26+C27+C28+C29</f>
        <v>6088.2086500000005</v>
      </c>
      <c r="D24" s="28">
        <f>D25+D26+D27+D28+D29</f>
        <v>6258.8600900000001</v>
      </c>
      <c r="E24" s="20">
        <f t="shared" si="0"/>
        <v>102.80298277885072</v>
      </c>
    </row>
    <row r="25" spans="1:5" ht="92.25" customHeight="1" x14ac:dyDescent="0.2">
      <c r="A25" s="7" t="s">
        <v>45</v>
      </c>
      <c r="B25" s="8" t="s">
        <v>46</v>
      </c>
      <c r="C25" s="9">
        <v>2318.8242500000001</v>
      </c>
      <c r="D25" s="17">
        <v>2362.9809700000001</v>
      </c>
      <c r="E25" s="20">
        <f t="shared" si="0"/>
        <v>101.90427196024019</v>
      </c>
    </row>
    <row r="26" spans="1:5" ht="75.75" customHeight="1" x14ac:dyDescent="0.2">
      <c r="A26" s="7" t="s">
        <v>47</v>
      </c>
      <c r="B26" s="8" t="s">
        <v>48</v>
      </c>
      <c r="C26" s="9">
        <v>112</v>
      </c>
      <c r="D26" s="17">
        <v>111.89901999999999</v>
      </c>
      <c r="E26" s="20">
        <f t="shared" si="0"/>
        <v>99.90983928571427</v>
      </c>
    </row>
    <row r="27" spans="1:5" ht="75.75" customHeight="1" x14ac:dyDescent="0.2">
      <c r="A27" s="7" t="s">
        <v>49</v>
      </c>
      <c r="B27" s="8" t="s">
        <v>50</v>
      </c>
      <c r="C27" s="9">
        <v>177.3844</v>
      </c>
      <c r="D27" s="17">
        <v>125.88795</v>
      </c>
      <c r="E27" s="20">
        <f t="shared" si="0"/>
        <v>70.969008548666068</v>
      </c>
    </row>
    <row r="28" spans="1:5" ht="61.5" customHeight="1" x14ac:dyDescent="0.2">
      <c r="A28" s="7" t="s">
        <v>51</v>
      </c>
      <c r="B28" s="8" t="s">
        <v>52</v>
      </c>
      <c r="C28" s="9">
        <v>120</v>
      </c>
      <c r="D28" s="17">
        <v>120</v>
      </c>
      <c r="E28" s="20">
        <f t="shared" si="0"/>
        <v>100</v>
      </c>
    </row>
    <row r="29" spans="1:5" ht="87.75" customHeight="1" x14ac:dyDescent="0.2">
      <c r="A29" s="7" t="s">
        <v>53</v>
      </c>
      <c r="B29" s="8" t="s">
        <v>54</v>
      </c>
      <c r="C29" s="9">
        <v>3360</v>
      </c>
      <c r="D29" s="17">
        <v>3538.0921499999999</v>
      </c>
      <c r="E29" s="20">
        <f t="shared" si="0"/>
        <v>105.30036160714285</v>
      </c>
    </row>
    <row r="30" spans="1:5" ht="29.85" customHeight="1" x14ac:dyDescent="0.2">
      <c r="A30" s="4" t="s">
        <v>55</v>
      </c>
      <c r="B30" s="5" t="s">
        <v>56</v>
      </c>
      <c r="C30" s="6">
        <f>C31</f>
        <v>50</v>
      </c>
      <c r="D30" s="28">
        <f>D31</f>
        <v>31.533239999999999</v>
      </c>
      <c r="E30" s="20">
        <f t="shared" si="0"/>
        <v>63.066480000000006</v>
      </c>
    </row>
    <row r="31" spans="1:5" ht="18" customHeight="1" x14ac:dyDescent="0.2">
      <c r="A31" s="7" t="s">
        <v>57</v>
      </c>
      <c r="B31" s="8" t="s">
        <v>58</v>
      </c>
      <c r="C31" s="9">
        <v>50</v>
      </c>
      <c r="D31" s="17">
        <v>31.533239999999999</v>
      </c>
      <c r="E31" s="20">
        <f t="shared" si="0"/>
        <v>63.066480000000006</v>
      </c>
    </row>
    <row r="32" spans="1:5" ht="44.65" customHeight="1" x14ac:dyDescent="0.2">
      <c r="A32" s="4" t="s">
        <v>59</v>
      </c>
      <c r="B32" s="5" t="s">
        <v>60</v>
      </c>
      <c r="C32" s="6">
        <f>C33+C34</f>
        <v>6772.3598700000002</v>
      </c>
      <c r="D32" s="28">
        <f>D33+D34</f>
        <v>6005.80501</v>
      </c>
      <c r="E32" s="20">
        <f t="shared" si="0"/>
        <v>88.681126302876152</v>
      </c>
    </row>
    <row r="33" spans="1:5" ht="30" customHeight="1" x14ac:dyDescent="0.2">
      <c r="A33" s="7" t="s">
        <v>61</v>
      </c>
      <c r="B33" s="8" t="s">
        <v>62</v>
      </c>
      <c r="C33" s="9">
        <v>6575.4189999999999</v>
      </c>
      <c r="D33" s="17">
        <v>5836.8131400000002</v>
      </c>
      <c r="E33" s="20">
        <f t="shared" si="0"/>
        <v>88.767166624666814</v>
      </c>
    </row>
    <row r="34" spans="1:5" ht="30.75" customHeight="1" x14ac:dyDescent="0.2">
      <c r="A34" s="7" t="s">
        <v>63</v>
      </c>
      <c r="B34" s="8" t="s">
        <v>64</v>
      </c>
      <c r="C34" s="9">
        <v>196.94086999999999</v>
      </c>
      <c r="D34" s="17">
        <v>168.99187000000001</v>
      </c>
      <c r="E34" s="20">
        <f t="shared" si="0"/>
        <v>85.808430723394295</v>
      </c>
    </row>
    <row r="35" spans="1:5" ht="29.85" customHeight="1" x14ac:dyDescent="0.2">
      <c r="A35" s="4" t="s">
        <v>65</v>
      </c>
      <c r="B35" s="5" t="s">
        <v>66</v>
      </c>
      <c r="C35" s="6">
        <f>C36+C37</f>
        <v>1483.47324</v>
      </c>
      <c r="D35" s="28">
        <f>D36+D37</f>
        <v>1460.9125899999999</v>
      </c>
      <c r="E35" s="20">
        <f t="shared" si="0"/>
        <v>98.479200743789619</v>
      </c>
    </row>
    <row r="36" spans="1:5" ht="105.75" customHeight="1" x14ac:dyDescent="0.2">
      <c r="A36" s="7" t="s">
        <v>67</v>
      </c>
      <c r="B36" s="8" t="s">
        <v>68</v>
      </c>
      <c r="C36" s="9">
        <v>833.47324000000003</v>
      </c>
      <c r="D36" s="17">
        <v>833.47324000000003</v>
      </c>
      <c r="E36" s="20">
        <f t="shared" si="0"/>
        <v>100</v>
      </c>
    </row>
    <row r="37" spans="1:5" ht="44.25" customHeight="1" x14ac:dyDescent="0.2">
      <c r="A37" s="7" t="s">
        <v>69</v>
      </c>
      <c r="B37" s="8" t="s">
        <v>70</v>
      </c>
      <c r="C37" s="9">
        <v>650</v>
      </c>
      <c r="D37" s="17">
        <v>627.43934999999999</v>
      </c>
      <c r="E37" s="20">
        <f t="shared" si="0"/>
        <v>96.529130769230761</v>
      </c>
    </row>
    <row r="38" spans="1:5" ht="18.75" customHeight="1" x14ac:dyDescent="0.2">
      <c r="A38" s="4" t="s">
        <v>71</v>
      </c>
      <c r="B38" s="5" t="s">
        <v>72</v>
      </c>
      <c r="C38" s="6">
        <f>C39</f>
        <v>5</v>
      </c>
      <c r="D38" s="28">
        <f>D39</f>
        <v>4.4880000000000004</v>
      </c>
      <c r="E38" s="20">
        <f t="shared" si="0"/>
        <v>89.76</v>
      </c>
    </row>
    <row r="39" spans="1:5" ht="45" customHeight="1" x14ac:dyDescent="0.2">
      <c r="A39" s="7" t="s">
        <v>73</v>
      </c>
      <c r="B39" s="8" t="s">
        <v>74</v>
      </c>
      <c r="C39" s="9">
        <v>5</v>
      </c>
      <c r="D39" s="17">
        <v>4.4880000000000004</v>
      </c>
      <c r="E39" s="20">
        <f t="shared" si="0"/>
        <v>89.76</v>
      </c>
    </row>
    <row r="40" spans="1:5" ht="18" customHeight="1" x14ac:dyDescent="0.2">
      <c r="A40" s="4" t="s">
        <v>75</v>
      </c>
      <c r="B40" s="5" t="s">
        <v>76</v>
      </c>
      <c r="C40" s="6">
        <v>3033.3</v>
      </c>
      <c r="D40" s="28">
        <v>2922.1963999999998</v>
      </c>
      <c r="E40" s="20">
        <f t="shared" si="0"/>
        <v>96.337203705535217</v>
      </c>
    </row>
    <row r="41" spans="1:5" ht="106.5" customHeight="1" x14ac:dyDescent="0.2">
      <c r="A41" s="7" t="s">
        <v>77</v>
      </c>
      <c r="B41" s="8" t="s">
        <v>78</v>
      </c>
      <c r="C41" s="9">
        <v>0.8</v>
      </c>
      <c r="D41" s="17">
        <v>0.8</v>
      </c>
      <c r="E41" s="20">
        <f t="shared" si="0"/>
        <v>100</v>
      </c>
    </row>
    <row r="42" spans="1:5" ht="18.75" customHeight="1" x14ac:dyDescent="0.2">
      <c r="A42" s="2" t="s">
        <v>79</v>
      </c>
      <c r="B42" s="3" t="s">
        <v>80</v>
      </c>
      <c r="C42" s="29">
        <f>C43+C103</f>
        <v>489596.11129000009</v>
      </c>
      <c r="D42" s="30">
        <f>D43+D103</f>
        <v>486433.86729000008</v>
      </c>
      <c r="E42" s="20">
        <f t="shared" si="0"/>
        <v>99.35411170001575</v>
      </c>
    </row>
    <row r="43" spans="1:5" ht="30.75" customHeight="1" x14ac:dyDescent="0.2">
      <c r="A43" s="4" t="s">
        <v>81</v>
      </c>
      <c r="B43" s="5" t="s">
        <v>82</v>
      </c>
      <c r="C43" s="6">
        <f>C44+C47+C79+C101</f>
        <v>489496.11129000009</v>
      </c>
      <c r="D43" s="28">
        <f>D44+D47+D79+D101</f>
        <v>486333.86729000008</v>
      </c>
      <c r="E43" s="20">
        <f t="shared" si="0"/>
        <v>99.353979750387325</v>
      </c>
    </row>
    <row r="44" spans="1:5" ht="45.75" customHeight="1" x14ac:dyDescent="0.2">
      <c r="A44" s="4" t="s">
        <v>83</v>
      </c>
      <c r="B44" s="5" t="s">
        <v>84</v>
      </c>
      <c r="C44" s="6">
        <f>C45+C46</f>
        <v>113070.1069</v>
      </c>
      <c r="D44" s="28">
        <f>D45+D46</f>
        <v>113066.1069</v>
      </c>
      <c r="E44" s="20">
        <f t="shared" si="0"/>
        <v>99.996462371788922</v>
      </c>
    </row>
    <row r="45" spans="1:5" ht="45" customHeight="1" x14ac:dyDescent="0.2">
      <c r="A45" s="7" t="s">
        <v>85</v>
      </c>
      <c r="B45" s="8" t="s">
        <v>86</v>
      </c>
      <c r="C45" s="9">
        <v>70023</v>
      </c>
      <c r="D45" s="17">
        <v>70023</v>
      </c>
      <c r="E45" s="20">
        <f t="shared" si="0"/>
        <v>100</v>
      </c>
    </row>
    <row r="46" spans="1:5" ht="31.5" customHeight="1" x14ac:dyDescent="0.2">
      <c r="A46" s="7" t="s">
        <v>87</v>
      </c>
      <c r="B46" s="8" t="s">
        <v>88</v>
      </c>
      <c r="C46" s="9">
        <v>43047.106899999999</v>
      </c>
      <c r="D46" s="17">
        <v>43043.106899999999</v>
      </c>
      <c r="E46" s="20">
        <f t="shared" si="0"/>
        <v>99.990707854050925</v>
      </c>
    </row>
    <row r="47" spans="1:5" ht="49.5" customHeight="1" x14ac:dyDescent="0.2">
      <c r="A47" s="4" t="s">
        <v>89</v>
      </c>
      <c r="B47" s="5" t="s">
        <v>90</v>
      </c>
      <c r="C47" s="6">
        <f>C48+C49+C50+C51+C52+C57</f>
        <v>165975.13884000003</v>
      </c>
      <c r="D47" s="28">
        <f>D48+D49+D50+D51+D52+D57</f>
        <v>165398.03386000003</v>
      </c>
      <c r="E47" s="20">
        <f t="shared" si="0"/>
        <v>99.652294323093571</v>
      </c>
    </row>
    <row r="48" spans="1:5" ht="104.25" customHeight="1" x14ac:dyDescent="0.2">
      <c r="A48" s="7" t="s">
        <v>91</v>
      </c>
      <c r="B48" s="8" t="s">
        <v>92</v>
      </c>
      <c r="C48" s="9">
        <v>1103.1885</v>
      </c>
      <c r="D48" s="17">
        <v>1103.1885</v>
      </c>
      <c r="E48" s="20">
        <f t="shared" si="0"/>
        <v>100</v>
      </c>
    </row>
    <row r="49" spans="1:8" ht="42.75" customHeight="1" x14ac:dyDescent="0.2">
      <c r="A49" s="7" t="s">
        <v>93</v>
      </c>
      <c r="B49" s="8" t="s">
        <v>94</v>
      </c>
      <c r="C49" s="9">
        <v>415.1</v>
      </c>
      <c r="D49" s="17">
        <v>415.1</v>
      </c>
      <c r="E49" s="20">
        <f t="shared" si="0"/>
        <v>100</v>
      </c>
    </row>
    <row r="50" spans="1:8" ht="31.5" customHeight="1" x14ac:dyDescent="0.2">
      <c r="A50" s="7" t="s">
        <v>95</v>
      </c>
      <c r="B50" s="8" t="s">
        <v>96</v>
      </c>
      <c r="C50" s="9">
        <v>1618.8810100000001</v>
      </c>
      <c r="D50" s="17">
        <v>1618.8810100000001</v>
      </c>
      <c r="E50" s="20">
        <f t="shared" si="0"/>
        <v>100</v>
      </c>
    </row>
    <row r="51" spans="1:8" ht="30" customHeight="1" x14ac:dyDescent="0.2">
      <c r="A51" s="7" t="s">
        <v>97</v>
      </c>
      <c r="B51" s="8" t="s">
        <v>98</v>
      </c>
      <c r="C51" s="9">
        <v>1404.6257800000001</v>
      </c>
      <c r="D51" s="17">
        <v>1404.6257800000001</v>
      </c>
      <c r="E51" s="20">
        <f t="shared" si="0"/>
        <v>100</v>
      </c>
    </row>
    <row r="52" spans="1:8" ht="45" customHeight="1" x14ac:dyDescent="0.2">
      <c r="A52" s="7" t="s">
        <v>99</v>
      </c>
      <c r="B52" s="8" t="s">
        <v>100</v>
      </c>
      <c r="C52" s="9">
        <f>C53+C54+C55+C56</f>
        <v>67924.20762999999</v>
      </c>
      <c r="D52" s="17">
        <f>D53+D54+D55+D56</f>
        <v>67485.400659999999</v>
      </c>
      <c r="E52" s="20">
        <f t="shared" si="0"/>
        <v>99.353975577616922</v>
      </c>
    </row>
    <row r="53" spans="1:8" ht="72.75" customHeight="1" x14ac:dyDescent="0.2">
      <c r="A53" s="10" t="s">
        <v>0</v>
      </c>
      <c r="B53" s="11" t="s">
        <v>101</v>
      </c>
      <c r="C53" s="12">
        <v>23567.140090000001</v>
      </c>
      <c r="D53" s="18">
        <v>23256.637119999999</v>
      </c>
      <c r="E53" s="20">
        <f t="shared" si="0"/>
        <v>98.682474968052006</v>
      </c>
      <c r="F53" s="23"/>
    </row>
    <row r="54" spans="1:8" ht="74.25" customHeight="1" x14ac:dyDescent="0.2">
      <c r="A54" s="10" t="s">
        <v>0</v>
      </c>
      <c r="B54" s="11" t="s">
        <v>102</v>
      </c>
      <c r="C54" s="12">
        <v>41015.817539999996</v>
      </c>
      <c r="D54" s="18">
        <v>41015.817539999996</v>
      </c>
      <c r="E54" s="20">
        <f t="shared" si="0"/>
        <v>100</v>
      </c>
    </row>
    <row r="55" spans="1:8" ht="135" customHeight="1" x14ac:dyDescent="0.2">
      <c r="A55" s="10" t="s">
        <v>0</v>
      </c>
      <c r="B55" s="11" t="s">
        <v>103</v>
      </c>
      <c r="C55" s="12">
        <v>0</v>
      </c>
      <c r="D55" s="18">
        <v>0</v>
      </c>
      <c r="E55" s="20">
        <v>0</v>
      </c>
      <c r="F55" s="26"/>
      <c r="G55" s="27"/>
    </row>
    <row r="56" spans="1:8" ht="120" customHeight="1" x14ac:dyDescent="0.2">
      <c r="A56" s="10" t="s">
        <v>0</v>
      </c>
      <c r="B56" s="11" t="s">
        <v>104</v>
      </c>
      <c r="C56" s="12">
        <v>3341.25</v>
      </c>
      <c r="D56" s="18">
        <v>3212.9459999999999</v>
      </c>
      <c r="E56" s="20">
        <f t="shared" si="0"/>
        <v>96.16</v>
      </c>
      <c r="F56" s="22"/>
      <c r="H56" s="21"/>
    </row>
    <row r="57" spans="1:8" ht="22.5" customHeight="1" x14ac:dyDescent="0.2">
      <c r="A57" s="7" t="s">
        <v>105</v>
      </c>
      <c r="B57" s="8" t="s">
        <v>106</v>
      </c>
      <c r="C57" s="33">
        <f>C58+C59+C60+C61+C62+C63+C64+C65+C66+C67+C68+C69+C70+C71+C72+C73+C74+C75+C76+C77+C78</f>
        <v>93509.13592000003</v>
      </c>
      <c r="D57" s="34">
        <f>D58+D59+D60+D61+D62+D63+D64+D65+D66+D67+D68+D69+D70+D71+D72+D73+D74+D75+D76+D77+D78</f>
        <v>93370.837910000031</v>
      </c>
      <c r="E57" s="20">
        <f t="shared" si="0"/>
        <v>99.852102140994731</v>
      </c>
      <c r="F57" s="24"/>
      <c r="G57" s="23"/>
    </row>
    <row r="58" spans="1:8" ht="61.5" customHeight="1" x14ac:dyDescent="0.2">
      <c r="A58" s="10" t="s">
        <v>0</v>
      </c>
      <c r="B58" s="11" t="s">
        <v>107</v>
      </c>
      <c r="C58" s="12">
        <v>63853</v>
      </c>
      <c r="D58" s="18">
        <v>63853</v>
      </c>
      <c r="E58" s="20">
        <f t="shared" si="0"/>
        <v>100</v>
      </c>
    </row>
    <row r="59" spans="1:8" ht="92.25" customHeight="1" x14ac:dyDescent="0.2">
      <c r="A59" s="10" t="s">
        <v>0</v>
      </c>
      <c r="B59" s="11" t="s">
        <v>108</v>
      </c>
      <c r="C59" s="12">
        <v>1854.58</v>
      </c>
      <c r="D59" s="18">
        <v>1854.58</v>
      </c>
      <c r="E59" s="20">
        <f t="shared" si="0"/>
        <v>100</v>
      </c>
    </row>
    <row r="60" spans="1:8" ht="121.5" customHeight="1" x14ac:dyDescent="0.2">
      <c r="A60" s="10" t="s">
        <v>0</v>
      </c>
      <c r="B60" s="11" t="s">
        <v>109</v>
      </c>
      <c r="C60" s="12">
        <v>105.76300000000001</v>
      </c>
      <c r="D60" s="18">
        <v>105.76300000000001</v>
      </c>
      <c r="E60" s="20">
        <f t="shared" si="0"/>
        <v>100</v>
      </c>
    </row>
    <row r="61" spans="1:8" ht="110.25" customHeight="1" x14ac:dyDescent="0.2">
      <c r="A61" s="10" t="s">
        <v>0</v>
      </c>
      <c r="B61" s="11" t="s">
        <v>110</v>
      </c>
      <c r="C61" s="12">
        <v>225.5</v>
      </c>
      <c r="D61" s="18">
        <v>225.5</v>
      </c>
      <c r="E61" s="20">
        <f t="shared" si="0"/>
        <v>100</v>
      </c>
    </row>
    <row r="62" spans="1:8" ht="57.75" customHeight="1" x14ac:dyDescent="0.2">
      <c r="A62" s="10" t="s">
        <v>0</v>
      </c>
      <c r="B62" s="11" t="s">
        <v>111</v>
      </c>
      <c r="C62" s="12">
        <v>1998</v>
      </c>
      <c r="D62" s="18">
        <v>1901.0730799999999</v>
      </c>
      <c r="E62" s="20">
        <f t="shared" si="0"/>
        <v>95.148802802802805</v>
      </c>
      <c r="F62" s="23"/>
    </row>
    <row r="63" spans="1:8" ht="117.6" customHeight="1" x14ac:dyDescent="0.2">
      <c r="A63" s="10" t="s">
        <v>0</v>
      </c>
      <c r="B63" s="11" t="s">
        <v>112</v>
      </c>
      <c r="C63" s="12">
        <v>1470</v>
      </c>
      <c r="D63" s="18">
        <v>1470</v>
      </c>
      <c r="E63" s="20">
        <f t="shared" si="0"/>
        <v>100</v>
      </c>
    </row>
    <row r="64" spans="1:8" ht="93" customHeight="1" x14ac:dyDescent="0.2">
      <c r="A64" s="10" t="s">
        <v>0</v>
      </c>
      <c r="B64" s="11" t="s">
        <v>113</v>
      </c>
      <c r="C64" s="12">
        <v>662.11099999999999</v>
      </c>
      <c r="D64" s="18">
        <v>662.11099999999999</v>
      </c>
      <c r="E64" s="20">
        <f t="shared" si="0"/>
        <v>100</v>
      </c>
    </row>
    <row r="65" spans="1:6" ht="95.25" customHeight="1" x14ac:dyDescent="0.2">
      <c r="A65" s="10" t="s">
        <v>0</v>
      </c>
      <c r="B65" s="11" t="s">
        <v>114</v>
      </c>
      <c r="C65" s="12">
        <v>300.28399999999999</v>
      </c>
      <c r="D65" s="18">
        <v>300.28399999999999</v>
      </c>
      <c r="E65" s="20">
        <f t="shared" si="0"/>
        <v>100</v>
      </c>
    </row>
    <row r="66" spans="1:6" ht="88.15" customHeight="1" x14ac:dyDescent="0.2">
      <c r="A66" s="10" t="s">
        <v>0</v>
      </c>
      <c r="B66" s="11" t="s">
        <v>115</v>
      </c>
      <c r="C66" s="12">
        <v>258.18801000000002</v>
      </c>
      <c r="D66" s="18">
        <v>258.18801000000002</v>
      </c>
      <c r="E66" s="20">
        <f t="shared" si="0"/>
        <v>100</v>
      </c>
    </row>
    <row r="67" spans="1:6" ht="125.25" customHeight="1" x14ac:dyDescent="0.2">
      <c r="A67" s="10" t="s">
        <v>0</v>
      </c>
      <c r="B67" s="11" t="s">
        <v>116</v>
      </c>
      <c r="C67" s="12">
        <v>13723.58</v>
      </c>
      <c r="D67" s="18">
        <v>13723.58</v>
      </c>
      <c r="E67" s="20">
        <f t="shared" si="0"/>
        <v>100</v>
      </c>
    </row>
    <row r="68" spans="1:6" ht="134.25" customHeight="1" x14ac:dyDescent="0.2">
      <c r="A68" s="10" t="s">
        <v>0</v>
      </c>
      <c r="B68" s="11" t="s">
        <v>117</v>
      </c>
      <c r="C68" s="12">
        <v>3179.24</v>
      </c>
      <c r="D68" s="18">
        <v>3179.24</v>
      </c>
      <c r="E68" s="20">
        <f t="shared" si="0"/>
        <v>100</v>
      </c>
    </row>
    <row r="69" spans="1:6" ht="109.5" customHeight="1" x14ac:dyDescent="0.2">
      <c r="A69" s="10" t="s">
        <v>0</v>
      </c>
      <c r="B69" s="11" t="s">
        <v>118</v>
      </c>
      <c r="C69" s="12">
        <v>445.00000999999997</v>
      </c>
      <c r="D69" s="18">
        <v>445.00000999999997</v>
      </c>
      <c r="E69" s="20">
        <f t="shared" si="0"/>
        <v>100</v>
      </c>
    </row>
    <row r="70" spans="1:6" ht="77.25" customHeight="1" x14ac:dyDescent="0.2">
      <c r="A70" s="10" t="s">
        <v>0</v>
      </c>
      <c r="B70" s="11" t="s">
        <v>119</v>
      </c>
      <c r="C70" s="12">
        <v>100</v>
      </c>
      <c r="D70" s="18">
        <v>100</v>
      </c>
      <c r="E70" s="20">
        <f t="shared" ref="E70:E105" si="1">D70/C70*100</f>
        <v>100</v>
      </c>
    </row>
    <row r="71" spans="1:6" ht="90" customHeight="1" x14ac:dyDescent="0.2">
      <c r="A71" s="10" t="s">
        <v>0</v>
      </c>
      <c r="B71" s="11" t="s">
        <v>120</v>
      </c>
      <c r="C71" s="12">
        <v>558.38</v>
      </c>
      <c r="D71" s="18">
        <v>558.38</v>
      </c>
      <c r="E71" s="20">
        <f t="shared" si="1"/>
        <v>100</v>
      </c>
    </row>
    <row r="72" spans="1:6" ht="88.5" customHeight="1" x14ac:dyDescent="0.2">
      <c r="A72" s="10" t="s">
        <v>0</v>
      </c>
      <c r="B72" s="11" t="s">
        <v>121</v>
      </c>
      <c r="C72" s="12">
        <v>450.46199999999999</v>
      </c>
      <c r="D72" s="18">
        <v>409.09091000000001</v>
      </c>
      <c r="E72" s="20">
        <f t="shared" si="1"/>
        <v>90.81585350151623</v>
      </c>
      <c r="F72" s="22"/>
    </row>
    <row r="73" spans="1:6" ht="123" customHeight="1" x14ac:dyDescent="0.2">
      <c r="A73" s="10" t="s">
        <v>0</v>
      </c>
      <c r="B73" s="11" t="s">
        <v>122</v>
      </c>
      <c r="C73" s="12">
        <v>137.143</v>
      </c>
      <c r="D73" s="18">
        <v>137.143</v>
      </c>
      <c r="E73" s="20">
        <f t="shared" si="1"/>
        <v>100</v>
      </c>
    </row>
    <row r="74" spans="1:6" ht="106.5" customHeight="1" x14ac:dyDescent="0.2">
      <c r="A74" s="10" t="s">
        <v>0</v>
      </c>
      <c r="B74" s="11" t="s">
        <v>123</v>
      </c>
      <c r="C74" s="12">
        <v>464.29700000000003</v>
      </c>
      <c r="D74" s="18">
        <v>464.29700000000003</v>
      </c>
      <c r="E74" s="20">
        <f t="shared" si="1"/>
        <v>100</v>
      </c>
    </row>
    <row r="75" spans="1:6" ht="132.4" customHeight="1" x14ac:dyDescent="0.2">
      <c r="A75" s="10" t="s">
        <v>0</v>
      </c>
      <c r="B75" s="11" t="s">
        <v>124</v>
      </c>
      <c r="C75" s="12">
        <v>621.10218999999995</v>
      </c>
      <c r="D75" s="18">
        <v>621.10218999999995</v>
      </c>
      <c r="E75" s="20">
        <f t="shared" si="1"/>
        <v>100</v>
      </c>
    </row>
    <row r="76" spans="1:6" ht="126.75" customHeight="1" x14ac:dyDescent="0.2">
      <c r="A76" s="10" t="s">
        <v>0</v>
      </c>
      <c r="B76" s="11" t="s">
        <v>125</v>
      </c>
      <c r="C76" s="12">
        <v>104.23904</v>
      </c>
      <c r="D76" s="18">
        <v>104.23904</v>
      </c>
      <c r="E76" s="20">
        <f t="shared" si="1"/>
        <v>100</v>
      </c>
    </row>
    <row r="77" spans="1:6" ht="104.25" customHeight="1" x14ac:dyDescent="0.2">
      <c r="A77" s="10" t="s">
        <v>0</v>
      </c>
      <c r="B77" s="11" t="s">
        <v>126</v>
      </c>
      <c r="C77" s="12">
        <v>184</v>
      </c>
      <c r="D77" s="18">
        <v>184</v>
      </c>
      <c r="E77" s="20">
        <f t="shared" si="1"/>
        <v>100</v>
      </c>
    </row>
    <row r="78" spans="1:6" ht="59.25" customHeight="1" x14ac:dyDescent="0.2">
      <c r="A78" s="10" t="s">
        <v>0</v>
      </c>
      <c r="B78" s="11" t="s">
        <v>127</v>
      </c>
      <c r="C78" s="12">
        <v>2814.26667</v>
      </c>
      <c r="D78" s="18">
        <v>2814.26667</v>
      </c>
      <c r="E78" s="20">
        <f t="shared" si="1"/>
        <v>100</v>
      </c>
    </row>
    <row r="79" spans="1:6" ht="44.65" customHeight="1" x14ac:dyDescent="0.2">
      <c r="A79" s="4" t="s">
        <v>128</v>
      </c>
      <c r="B79" s="5" t="s">
        <v>129</v>
      </c>
      <c r="C79" s="6">
        <f>C80+C81+C82+C93+C94+C95+C96+C97+C98+C99+C100</f>
        <v>208825.96955000004</v>
      </c>
      <c r="D79" s="28">
        <f>D80+D81+D82+D93+D94+D95+D96+D97+D98+D99+D100</f>
        <v>206498.63159999999</v>
      </c>
      <c r="E79" s="20">
        <f t="shared" si="1"/>
        <v>98.885513159586793</v>
      </c>
    </row>
    <row r="80" spans="1:6" ht="44.65" customHeight="1" x14ac:dyDescent="0.2">
      <c r="A80" s="7" t="s">
        <v>130</v>
      </c>
      <c r="B80" s="8" t="s">
        <v>131</v>
      </c>
      <c r="C80" s="9">
        <v>817.73046999999997</v>
      </c>
      <c r="D80" s="17">
        <v>788.46847000000002</v>
      </c>
      <c r="E80" s="20">
        <f t="shared" si="1"/>
        <v>96.421559294470228</v>
      </c>
    </row>
    <row r="81" spans="1:6" ht="44.65" customHeight="1" x14ac:dyDescent="0.2">
      <c r="A81" s="7" t="s">
        <v>132</v>
      </c>
      <c r="B81" s="8" t="s">
        <v>133</v>
      </c>
      <c r="C81" s="9">
        <v>4343</v>
      </c>
      <c r="D81" s="17">
        <v>3753.3121299999998</v>
      </c>
      <c r="E81" s="20">
        <f t="shared" si="1"/>
        <v>86.422107529357589</v>
      </c>
    </row>
    <row r="82" spans="1:6" ht="44.65" customHeight="1" x14ac:dyDescent="0.2">
      <c r="A82" s="7" t="s">
        <v>134</v>
      </c>
      <c r="B82" s="8" t="s">
        <v>135</v>
      </c>
      <c r="C82" s="9">
        <f>C83+C84+C85+C86+C87+C88+C89+C90+C91+C92</f>
        <v>166874.81580000001</v>
      </c>
      <c r="D82" s="17">
        <f>D83+D84+D85+D86+D87+D88+D89+D90+D91+D92</f>
        <v>166056.50425999999</v>
      </c>
      <c r="E82" s="20">
        <f t="shared" si="1"/>
        <v>99.509625502160389</v>
      </c>
      <c r="F82" s="25"/>
    </row>
    <row r="83" spans="1:6" ht="44.65" customHeight="1" x14ac:dyDescent="0.2">
      <c r="A83" s="10" t="s">
        <v>0</v>
      </c>
      <c r="B83" s="11" t="s">
        <v>136</v>
      </c>
      <c r="C83" s="12">
        <v>38.799999999999997</v>
      </c>
      <c r="D83" s="18">
        <v>38.799999999999997</v>
      </c>
      <c r="E83" s="20">
        <f t="shared" si="1"/>
        <v>100</v>
      </c>
    </row>
    <row r="84" spans="1:6" ht="29.85" customHeight="1" x14ac:dyDescent="0.2">
      <c r="A84" s="10" t="s">
        <v>0</v>
      </c>
      <c r="B84" s="11" t="s">
        <v>137</v>
      </c>
      <c r="C84" s="12">
        <v>1209</v>
      </c>
      <c r="D84" s="18">
        <v>948.26183000000003</v>
      </c>
      <c r="E84" s="20">
        <f t="shared" si="1"/>
        <v>78.433567411083544</v>
      </c>
      <c r="F84" s="22"/>
    </row>
    <row r="85" spans="1:6" ht="29.85" customHeight="1" x14ac:dyDescent="0.2">
      <c r="A85" s="10" t="s">
        <v>0</v>
      </c>
      <c r="B85" s="11" t="s">
        <v>138</v>
      </c>
      <c r="C85" s="12">
        <v>1036</v>
      </c>
      <c r="D85" s="18">
        <v>1017.9308600000001</v>
      </c>
      <c r="E85" s="20">
        <f t="shared" si="1"/>
        <v>98.255874517374522</v>
      </c>
      <c r="F85" s="22"/>
    </row>
    <row r="86" spans="1:6" ht="59.45" customHeight="1" x14ac:dyDescent="0.2">
      <c r="A86" s="10" t="s">
        <v>0</v>
      </c>
      <c r="B86" s="11" t="s">
        <v>139</v>
      </c>
      <c r="C86" s="12">
        <v>1668</v>
      </c>
      <c r="D86" s="18">
        <v>1648.83232</v>
      </c>
      <c r="E86" s="20">
        <f t="shared" si="1"/>
        <v>98.850858513189451</v>
      </c>
      <c r="F86" s="22"/>
    </row>
    <row r="87" spans="1:6" ht="59.45" customHeight="1" x14ac:dyDescent="0.2">
      <c r="A87" s="10" t="s">
        <v>0</v>
      </c>
      <c r="B87" s="11" t="s">
        <v>140</v>
      </c>
      <c r="C87" s="12">
        <v>518</v>
      </c>
      <c r="D87" s="18">
        <v>479.92977000000002</v>
      </c>
      <c r="E87" s="20">
        <f t="shared" si="1"/>
        <v>92.650534749034748</v>
      </c>
      <c r="F87" s="22"/>
    </row>
    <row r="88" spans="1:6" ht="88.15" customHeight="1" x14ac:dyDescent="0.2">
      <c r="A88" s="10" t="s">
        <v>0</v>
      </c>
      <c r="B88" s="11" t="s">
        <v>141</v>
      </c>
      <c r="C88" s="12">
        <v>100506.44249</v>
      </c>
      <c r="D88" s="18">
        <v>100432.21484</v>
      </c>
      <c r="E88" s="20">
        <f t="shared" si="1"/>
        <v>99.926146376131669</v>
      </c>
      <c r="F88" s="22"/>
    </row>
    <row r="89" spans="1:6" ht="59.45" customHeight="1" x14ac:dyDescent="0.2">
      <c r="A89" s="10" t="s">
        <v>0</v>
      </c>
      <c r="B89" s="11" t="s">
        <v>142</v>
      </c>
      <c r="C89" s="12">
        <v>44642</v>
      </c>
      <c r="D89" s="18">
        <v>44612.050190000002</v>
      </c>
      <c r="E89" s="20">
        <f t="shared" si="1"/>
        <v>99.932911137493846</v>
      </c>
      <c r="F89" s="23"/>
    </row>
    <row r="90" spans="1:6" ht="59.45" customHeight="1" x14ac:dyDescent="0.2">
      <c r="A90" s="10" t="s">
        <v>0</v>
      </c>
      <c r="B90" s="11" t="s">
        <v>143</v>
      </c>
      <c r="C90" s="12">
        <v>12079.151390000001</v>
      </c>
      <c r="D90" s="18">
        <v>11709.082850000001</v>
      </c>
      <c r="E90" s="20">
        <f t="shared" si="1"/>
        <v>96.936303486465363</v>
      </c>
      <c r="F90" s="23"/>
    </row>
    <row r="91" spans="1:6" ht="88.15" customHeight="1" x14ac:dyDescent="0.2">
      <c r="A91" s="10" t="s">
        <v>0</v>
      </c>
      <c r="B91" s="11" t="s">
        <v>144</v>
      </c>
      <c r="C91" s="12">
        <v>48.121920000000003</v>
      </c>
      <c r="D91" s="18">
        <v>40.101599999999998</v>
      </c>
      <c r="E91" s="20">
        <f t="shared" si="1"/>
        <v>83.333333333333329</v>
      </c>
      <c r="F91" s="23"/>
    </row>
    <row r="92" spans="1:6" ht="44.65" customHeight="1" x14ac:dyDescent="0.2">
      <c r="A92" s="10" t="s">
        <v>0</v>
      </c>
      <c r="B92" s="11" t="s">
        <v>145</v>
      </c>
      <c r="C92" s="12">
        <v>5129.3</v>
      </c>
      <c r="D92" s="18">
        <v>5129.3</v>
      </c>
      <c r="E92" s="20">
        <f t="shared" si="1"/>
        <v>100</v>
      </c>
    </row>
    <row r="93" spans="1:6" ht="59.45" customHeight="1" x14ac:dyDescent="0.2">
      <c r="A93" s="7" t="s">
        <v>146</v>
      </c>
      <c r="B93" s="8" t="s">
        <v>147</v>
      </c>
      <c r="C93" s="9">
        <v>23854</v>
      </c>
      <c r="D93" s="17">
        <v>23721.127990000001</v>
      </c>
      <c r="E93" s="20">
        <f t="shared" si="1"/>
        <v>99.442978074955988</v>
      </c>
      <c r="F93" s="25"/>
    </row>
    <row r="94" spans="1:6" ht="88.15" customHeight="1" x14ac:dyDescent="0.2">
      <c r="A94" s="7" t="s">
        <v>148</v>
      </c>
      <c r="B94" s="8" t="s">
        <v>149</v>
      </c>
      <c r="C94" s="9">
        <v>1974.6666700000001</v>
      </c>
      <c r="D94" s="17">
        <v>1924.6666700000001</v>
      </c>
      <c r="E94" s="20">
        <f t="shared" si="1"/>
        <v>97.467927080574057</v>
      </c>
      <c r="F94" s="25"/>
    </row>
    <row r="95" spans="1:6" ht="74.25" customHeight="1" x14ac:dyDescent="0.2">
      <c r="A95" s="7" t="s">
        <v>150</v>
      </c>
      <c r="B95" s="8" t="s">
        <v>151</v>
      </c>
      <c r="C95" s="9">
        <v>8281.6124600000003</v>
      </c>
      <c r="D95" s="17">
        <v>8281.6124600000003</v>
      </c>
      <c r="E95" s="20">
        <f t="shared" si="1"/>
        <v>100</v>
      </c>
    </row>
    <row r="96" spans="1:6" ht="59.45" customHeight="1" x14ac:dyDescent="0.2">
      <c r="A96" s="7" t="s">
        <v>152</v>
      </c>
      <c r="B96" s="8" t="s">
        <v>153</v>
      </c>
      <c r="C96" s="9">
        <v>564.07699000000002</v>
      </c>
      <c r="D96" s="17">
        <v>403.83677</v>
      </c>
      <c r="E96" s="20">
        <f t="shared" si="1"/>
        <v>71.592491301586321</v>
      </c>
      <c r="F96" s="25"/>
    </row>
    <row r="97" spans="1:6" ht="74.25" customHeight="1" x14ac:dyDescent="0.2">
      <c r="A97" s="7" t="s">
        <v>154</v>
      </c>
      <c r="B97" s="8" t="s">
        <v>155</v>
      </c>
      <c r="C97" s="9">
        <v>12.994999999999999</v>
      </c>
      <c r="D97" s="17">
        <v>0</v>
      </c>
      <c r="E97" s="20">
        <f t="shared" si="1"/>
        <v>0</v>
      </c>
      <c r="F97" s="25"/>
    </row>
    <row r="98" spans="1:6" ht="44.65" customHeight="1" x14ac:dyDescent="0.2">
      <c r="A98" s="7" t="s">
        <v>156</v>
      </c>
      <c r="B98" s="8" t="s">
        <v>157</v>
      </c>
      <c r="C98" s="9">
        <v>57.9</v>
      </c>
      <c r="D98" s="17">
        <v>0</v>
      </c>
      <c r="E98" s="20">
        <f t="shared" si="1"/>
        <v>0</v>
      </c>
      <c r="F98" s="25"/>
    </row>
    <row r="99" spans="1:6" ht="59.45" customHeight="1" x14ac:dyDescent="0.2">
      <c r="A99" s="7" t="s">
        <v>158</v>
      </c>
      <c r="B99" s="8" t="s">
        <v>159</v>
      </c>
      <c r="C99" s="9">
        <v>1616.97216</v>
      </c>
      <c r="D99" s="17">
        <v>1140.9375500000001</v>
      </c>
      <c r="E99" s="20">
        <f t="shared" si="1"/>
        <v>70.560123310966588</v>
      </c>
      <c r="F99" s="25"/>
    </row>
    <row r="100" spans="1:6" ht="44.65" customHeight="1" x14ac:dyDescent="0.2">
      <c r="A100" s="7" t="s">
        <v>160</v>
      </c>
      <c r="B100" s="8" t="s">
        <v>161</v>
      </c>
      <c r="C100" s="9">
        <v>428.2</v>
      </c>
      <c r="D100" s="17">
        <v>428.1653</v>
      </c>
      <c r="E100" s="20">
        <f t="shared" si="1"/>
        <v>99.991896310135459</v>
      </c>
      <c r="F100" s="25"/>
    </row>
    <row r="101" spans="1:6" ht="14.45" customHeight="1" x14ac:dyDescent="0.2">
      <c r="A101" s="4" t="s">
        <v>162</v>
      </c>
      <c r="B101" s="5" t="s">
        <v>163</v>
      </c>
      <c r="C101" s="6">
        <f>C102</f>
        <v>1624.896</v>
      </c>
      <c r="D101" s="28">
        <f>D102</f>
        <v>1371.09493</v>
      </c>
      <c r="E101" s="20">
        <f t="shared" si="1"/>
        <v>84.38047296565442</v>
      </c>
    </row>
    <row r="102" spans="1:6" ht="74.25" customHeight="1" x14ac:dyDescent="0.2">
      <c r="A102" s="7" t="s">
        <v>164</v>
      </c>
      <c r="B102" s="8" t="s">
        <v>165</v>
      </c>
      <c r="C102" s="9">
        <v>1624.896</v>
      </c>
      <c r="D102" s="17">
        <v>1371.09493</v>
      </c>
      <c r="E102" s="20">
        <f t="shared" si="1"/>
        <v>84.38047296565442</v>
      </c>
    </row>
    <row r="103" spans="1:6" ht="14.45" customHeight="1" x14ac:dyDescent="0.2">
      <c r="A103" s="4" t="s">
        <v>166</v>
      </c>
      <c r="B103" s="5" t="s">
        <v>167</v>
      </c>
      <c r="C103" s="6">
        <f>C104</f>
        <v>100</v>
      </c>
      <c r="D103" s="28">
        <f>D104</f>
        <v>100</v>
      </c>
      <c r="E103" s="20">
        <f t="shared" si="1"/>
        <v>100</v>
      </c>
    </row>
    <row r="104" spans="1:6" ht="29.85" customHeight="1" x14ac:dyDescent="0.2">
      <c r="A104" s="7" t="s">
        <v>168</v>
      </c>
      <c r="B104" s="8" t="s">
        <v>169</v>
      </c>
      <c r="C104" s="9">
        <v>100</v>
      </c>
      <c r="D104" s="17">
        <v>100</v>
      </c>
      <c r="E104" s="20">
        <f t="shared" si="1"/>
        <v>100</v>
      </c>
    </row>
    <row r="105" spans="1:6" ht="14.45" customHeight="1" x14ac:dyDescent="0.2">
      <c r="A105" s="13" t="s">
        <v>0</v>
      </c>
      <c r="B105" s="14" t="s">
        <v>170</v>
      </c>
      <c r="C105" s="35">
        <f>C6+C42</f>
        <v>573380.77305000008</v>
      </c>
      <c r="D105" s="36">
        <f>D6+D42</f>
        <v>570778.83478000015</v>
      </c>
      <c r="E105" s="20">
        <f t="shared" si="1"/>
        <v>99.546211105726584</v>
      </c>
    </row>
    <row r="106" spans="1:6" ht="48.95" customHeight="1" x14ac:dyDescent="0.2">
      <c r="A106" s="41"/>
      <c r="B106" s="41"/>
      <c r="C106" s="41"/>
    </row>
  </sheetData>
  <mergeCells count="3">
    <mergeCell ref="A106:C106"/>
    <mergeCell ref="A1:E1"/>
    <mergeCell ref="A2:E2"/>
  </mergeCells>
  <pageMargins left="0.39370080000000002" right="0.39370080000000002" top="0.39370080000000002" bottom="0.58740159999999997" header="0.3" footer="0.3"/>
  <pageSetup paperSize="9" scale="70" fitToHeight="0" orientation="portrait" r:id="rId1"/>
  <headerFooter>
    <oddFooter>&amp;C&amp;P из 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2021-03-25T05:00:49Z</dcterms:modified>
</cp:coreProperties>
</file>