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08" yWindow="192" windowWidth="15576" windowHeight="12180" activeTab="0"/>
  </bookViews>
  <sheets>
    <sheet name="3" sheetId="1" r:id="rId1"/>
  </sheets>
  <definedNames>
    <definedName name="_xlnm.Print_Titles" localSheetId="0">'3'!$5:$7</definedName>
    <definedName name="_xlnm.Print_Area" localSheetId="0">'3'!$A$1:$H$138</definedName>
  </definedNames>
  <calcPr fullCalcOnLoad="1"/>
</workbook>
</file>

<file path=xl/sharedStrings.xml><?xml version="1.0" encoding="utf-8"?>
<sst xmlns="http://schemas.openxmlformats.org/spreadsheetml/2006/main" count="134" uniqueCount="84">
  <si>
    <t xml:space="preserve"> основных мероприятий муниципальной программы  "Энергоэффективность, 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территории  на 2014-2018 годы"</t>
  </si>
  <si>
    <t>Подпрограмма 1  "Энергосбережение и повышение энергетической эффективности в городском округе "поселок Палана"</t>
  </si>
  <si>
    <t>Срок исполнения</t>
  </si>
  <si>
    <t>Всего по Программе</t>
  </si>
  <si>
    <t>2014-2018</t>
  </si>
  <si>
    <t>Объём финансирования</t>
  </si>
  <si>
    <t>в том числе по источникам финансирования</t>
  </si>
  <si>
    <t>Краевой бюджет</t>
  </si>
  <si>
    <t>Местный бюджет</t>
  </si>
  <si>
    <t>Внебюджетные средства</t>
  </si>
  <si>
    <t>Основное мероприятие 1.1. «Проведение энергосберегающих мероприятий по результатам проведенных энергетических обследований в организациях муниципальной бюджетной сферы,  согласно составленным энергетическим паспортам»</t>
  </si>
  <si>
    <t>Основное мероприятие 1.2. "Проведение мероприятий, направленных на ремонт ветхих и аварийных сетей"</t>
  </si>
  <si>
    <t>Основное мероприятие 1.3. "Мероприятия, направленные  на проведение технического учета и инвентаризации объектов топливно-энергетического и жилищно-коммунального комплексов"</t>
  </si>
  <si>
    <t>Основное мероприятие 1.5. "Проведение  мероприятий по установке коллективных (общедомовых) приборов учета  в многоквартирных домах городского округа "поселок Палана, индивидуальных приборов учета для малоимущих граждан, узлов учета тепловой энергии  на источниках тепло-, водоснабжения на отпуск коммунальных ресурсов"</t>
  </si>
  <si>
    <t>2.</t>
  </si>
  <si>
    <t>3.</t>
  </si>
  <si>
    <t>Подпрограмма 3 "Благоустройство территории  городского округа "поселок Палана"</t>
  </si>
  <si>
    <t>Основное мероприятие 3.1. "Капитальный ремонт и ремонт автомобильных дорог общего пользования в городском округе "поселок Палана" (в том числе элементов улично-дорожной сети, включая тротуары), дворовых территорий многоквартирных домов и проездов к ним, устройству систем водоотвода"</t>
  </si>
  <si>
    <t>Основное мероприятие 3.2. "Озеленение и ландшафтная организация  территории городского округа "поселок Палана"</t>
  </si>
  <si>
    <t>1. Предусматривается реализация мероприятий по ландшафтной организации территории, устройству газонов,   озеленению.
2.Улучшение внешнего облика городского округа "поселок Палана"</t>
  </si>
  <si>
    <t>Основное мероприятие 3.7. "Устройство,  восстановление детских и других придомовых площадок"</t>
  </si>
  <si>
    <t>4.</t>
  </si>
  <si>
    <t>Основное мероприятие 4.1. "Капитальный ремонт многоквартирных домов в городском округе "поселок Палана"</t>
  </si>
  <si>
    <t>№
п/п</t>
  </si>
  <si>
    <t>1.1</t>
  </si>
  <si>
    <t>1.2</t>
  </si>
  <si>
    <t>2.1</t>
  </si>
  <si>
    <t>2.2</t>
  </si>
  <si>
    <t>2.3</t>
  </si>
  <si>
    <t>1.3</t>
  </si>
  <si>
    <t>Номер и наименование ведомственной целевой программы, основного мероприятия</t>
  </si>
  <si>
    <t>Перечень</t>
  </si>
  <si>
    <t>Всего</t>
  </si>
  <si>
    <t>Основное мероприятие 2.2.  "Проведение мероприятий, направленных      на реконструкцию и  строительство систем водоснабжения "</t>
  </si>
  <si>
    <t>Основное мероприятие 2.3. "Проведение мероприятий,          направленных    на реконструкцию и строительство систем водоотведения"</t>
  </si>
  <si>
    <t>3.1</t>
  </si>
  <si>
    <t>3.2</t>
  </si>
  <si>
    <t>3.3</t>
  </si>
  <si>
    <t>4.1</t>
  </si>
  <si>
    <t>1.4</t>
  </si>
  <si>
    <t>1.5</t>
  </si>
  <si>
    <t>3.4</t>
  </si>
  <si>
    <t>3.5</t>
  </si>
  <si>
    <t>3.6</t>
  </si>
  <si>
    <t>3.7</t>
  </si>
  <si>
    <t>Основное мероприятие 3.3. "Ремонт и реконструкция элементов  архитектуры ландшафта"</t>
  </si>
  <si>
    <t>Основное мероприятие 3.4. "Приобретение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контейнеров"</t>
  </si>
  <si>
    <t>Основное мероприятие 2.1. "Проведение технических мероприятий,           направленных на решение вопросов по улучшению работы систем водоснабжения и водоотведения"</t>
  </si>
  <si>
    <t xml:space="preserve">Основное мероприятие 3.5. "Ремонт и реконструкция уличных сетей наружного освещения" </t>
  </si>
  <si>
    <t>Основное мероприятие 3.6. "Обустройство мест массового отдыха населения, мест традиционного захоронения, а также ремонт, реконструкция, устройство ограждений объектов социальной сферы, парков, скверов"</t>
  </si>
  <si>
    <t>862,00000</t>
  </si>
  <si>
    <t>10088,70000</t>
  </si>
  <si>
    <t>9886,93000</t>
  </si>
  <si>
    <t>401,00000</t>
  </si>
  <si>
    <t>642,00000</t>
  </si>
  <si>
    <t>15903,42000</t>
  </si>
  <si>
    <t>122,00000</t>
  </si>
  <si>
    <t>100,00000</t>
  </si>
  <si>
    <t>-</t>
  </si>
  <si>
    <t>Ожидаемый непосредственный результат
(краткое описание мероприятий)</t>
  </si>
  <si>
    <t>1.   Планируется приобретение мусоросборных контейнеров,строительно-дорожной и коммунальной техники, проведение работ по устройству площадок под установку мусоросборных контейнеров.                                                                                                   2. Улучшение внешнего облика городского округа "поселок Палана".</t>
  </si>
  <si>
    <t xml:space="preserve">1. Капитальный ремонт, замена ветхих инженерных сетей.
2. Уменьшение потерь энергетических ресурсов при их передаче (транспортировке). </t>
  </si>
  <si>
    <t>1. Снижение количества  бесхозяйных объектов.
2. Уменьшение потерь энергетических ресурсов при их производстве и передаче (транспортировке).</t>
  </si>
  <si>
    <t xml:space="preserve">1. Реализация настоящего мероприятия предполагает реконструкцию, и строительство объектов систем энерго-, теплоснабжения в горордском округе "поселок Палана".
2. Улучшение работы топливно-энергетического и жилищно-коммунального комплекса.  </t>
  </si>
  <si>
    <t>Основное мероприятие 1.4. "Модернизация систем энерго- теплоснабжения на территории городского округа «поселок Палана"</t>
  </si>
  <si>
    <t>1.Установка коллективных и индивидуальных приборов учета на отпуск коммунальных ресурсов.  
2.Уменьшение объемов потребления энергетических ресурсов (электрической  и тепловой энергии, холодной и горячей воды).</t>
  </si>
  <si>
    <t>1. Предусматривается реализация мероприятий, направленных на установку приборов учета, модернизацию энергомеханического  оборудования,  систем    измерения    количества   и    качества    воды,  укрепление   (восстановление)   зон санитарной охраны источников водоснабжения.
2. Обеспечение питьевой водой нормативного качества.</t>
  </si>
  <si>
    <t>1. Предусматривается реализация мероприятий, направленных на решение вопросов по проектированию, строительству и реконструкции объектов канализационного хозяйства. 
2. Улучшение качества предоставления услуги по водоотведению   и улучшение экологической обстановки.</t>
  </si>
  <si>
    <t xml:space="preserve">1.Планируется реализация мероприятий по ремонту, капитальному ремонту автомобильных дорог, дворовых территорий многоквартирных домов и проездов к ним.
2.Формирование благоприятных и комфортных условий для жизнедеятельности населения городского округа "поселок Палана" </t>
  </si>
  <si>
    <t>1. Планируется проведение комплекса работ по ремонту и реконструкции элементов ландшафтной архитектуры – подпорных стенок, лестниц, памятных знаков,стеллы.
2.Улучшение внешнего облика городского округа "поселок Палана".</t>
  </si>
  <si>
    <t>1. Планируется реализация мероприятий по устройству и восстановлению систем наружного освещения улиц, проездов, дворовых территорий, площадок, сквера в городском округе "поселок Палана"
2. Улучшение внешнего облика городского округа "поселок Палана".</t>
  </si>
  <si>
    <t>1.Планируется реализация мероприятий по обустройству парка, сквера, благоустройство мест захоронений, ограждению объектов социальной сферы, парка и  сквера. 
2. Комфортные условия для жизнедеятельности населения городского округа "поселок Палана".</t>
  </si>
  <si>
    <t>1. Планируется реализация мероприятий по устройству новых и обустройству существующих детских площадок, площадок отдыха. 
2. Комфортные условия для жизнедеятельности населения городского округа "поселок Палана".</t>
  </si>
  <si>
    <t>1. Предусматривается реализация мероприятий, направленных на решение вопросов по проектированию, строительству и реконструкции объектов водопроводного хозяйствагородского округа "поселок Палана". 
2.Обеспечение питьевой водой нормативного качества.</t>
  </si>
  <si>
    <t xml:space="preserve">Приложение 1 к  муниципальной программе  "Энергоэффективность,  развитие   энергетики и коммунального хозяйства, обеспечение жителей городского округа "поселок Палана" коммунальными    услугами    и    услугами   по благоустройству территории  на 2014-2018 годы" </t>
  </si>
  <si>
    <t>1. Предусматривается реализация энергосберегающих мероприятий, рекомендованных к проведению в энергетических паспортах по результатам энергетических обследований. 
2. Уменьшение объемов потребления энергетических ресурсов (электрической  и тепловой энергии, холодной и горячей воды).</t>
  </si>
  <si>
    <t>Всего по Подпрограмме 1.</t>
  </si>
  <si>
    <t>Подпрограмма 2 "Чистая вода в городском округе "поселок Палана"</t>
  </si>
  <si>
    <t>Подпрограмма 4  "Капитальный ремонт многоквартирных домов в городском округе "поселок Палана"</t>
  </si>
  <si>
    <t>Всего по Подпрограмме 2.</t>
  </si>
  <si>
    <t>Всего по Подпрограмме 3.</t>
  </si>
  <si>
    <t>Всего по Подпрограмме 4.</t>
  </si>
  <si>
    <t>1. Планируется проведение частичного капитального ремонта многоквартирных домов (в том числе ремонт внутридомовых инженерных систем, ремонт крыш, ремонт фасадов, ремонт фундаментов) в городском округе «поселок Палана»;                                                                           2.Уменьшение доли многоквартирных домов требующих капитального ремонта.</t>
  </si>
  <si>
    <t>1.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</si>
</sst>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_р_._-;\-* #,##0.00000_р_._-;_-* &quot;-&quot;?????_р_._-;_-@_-"/>
    <numFmt numFmtId="173" formatCode="0.0000"/>
    <numFmt numFmtId="174" formatCode="0.00000"/>
    <numFmt numFmtId="175" formatCode="0.000"/>
    <numFmt numFmtId="176" formatCode="0.000000"/>
    <numFmt numFmtId="177" formatCode="0.0000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10" xfId="0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top" wrapText="1"/>
    </xf>
    <xf numFmtId="174" fontId="5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/>
    </xf>
    <xf numFmtId="174" fontId="3" fillId="33" borderId="0" xfId="0" applyNumberFormat="1" applyFont="1" applyFill="1" applyAlignment="1">
      <alignment vertical="top"/>
    </xf>
    <xf numFmtId="174" fontId="1" fillId="0" borderId="0" xfId="0" applyNumberFormat="1" applyFont="1" applyAlignment="1">
      <alignment horizontal="center" vertical="center"/>
    </xf>
    <xf numFmtId="174" fontId="1" fillId="0" borderId="0" xfId="0" applyNumberFormat="1" applyFont="1" applyAlignment="1">
      <alignment/>
    </xf>
    <xf numFmtId="174" fontId="5" fillId="0" borderId="10" xfId="0" applyNumberFormat="1" applyFont="1" applyFill="1" applyBorder="1" applyAlignment="1">
      <alignment horizontal="center" vertical="top"/>
    </xf>
    <xf numFmtId="17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174" fontId="10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3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8" fillId="0" borderId="17" xfId="0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46"/>
  <sheetViews>
    <sheetView tabSelected="1" view="pageBreakPreview" zoomScale="90" zoomScaleNormal="81" zoomScaleSheetLayoutView="90" workbookViewId="0" topLeftCell="A106">
      <selection activeCell="D53" sqref="D53"/>
    </sheetView>
  </sheetViews>
  <sheetFormatPr defaultColWidth="9.125" defaultRowHeight="12.75"/>
  <cols>
    <col min="1" max="1" width="7.50390625" style="10" customWidth="1"/>
    <col min="2" max="2" width="42.50390625" style="1" customWidth="1"/>
    <col min="3" max="3" width="12.875" style="1" customWidth="1"/>
    <col min="4" max="4" width="15.875" style="7" customWidth="1"/>
    <col min="5" max="5" width="16.125" style="7" customWidth="1"/>
    <col min="6" max="6" width="17.00390625" style="1" customWidth="1"/>
    <col min="7" max="7" width="16.375" style="1" customWidth="1"/>
    <col min="8" max="8" width="52.50390625" style="1" customWidth="1"/>
    <col min="9" max="9" width="13.50390625" style="1" bestFit="1" customWidth="1"/>
    <col min="10" max="16384" width="9.125" style="1" customWidth="1"/>
  </cols>
  <sheetData>
    <row r="1" ht="83.25" customHeight="1">
      <c r="H1" s="28" t="s">
        <v>74</v>
      </c>
    </row>
    <row r="2" spans="1:8" s="2" customFormat="1" ht="18">
      <c r="A2" s="64" t="s">
        <v>31</v>
      </c>
      <c r="B2" s="64"/>
      <c r="C2" s="64"/>
      <c r="D2" s="64"/>
      <c r="E2" s="64"/>
      <c r="F2" s="64"/>
      <c r="G2" s="64"/>
      <c r="H2" s="65"/>
    </row>
    <row r="3" spans="1:8" s="2" customFormat="1" ht="18" customHeight="1">
      <c r="A3" s="64" t="s">
        <v>0</v>
      </c>
      <c r="B3" s="64"/>
      <c r="C3" s="64"/>
      <c r="D3" s="64"/>
      <c r="E3" s="64"/>
      <c r="F3" s="64"/>
      <c r="G3" s="64"/>
      <c r="H3" s="65"/>
    </row>
    <row r="4" spans="1:8" s="2" customFormat="1" ht="15" customHeight="1">
      <c r="A4" s="66"/>
      <c r="B4" s="66"/>
      <c r="C4" s="66"/>
      <c r="D4" s="66"/>
      <c r="E4" s="66"/>
      <c r="F4" s="66"/>
      <c r="G4" s="66"/>
      <c r="H4" s="67"/>
    </row>
    <row r="5" spans="1:8" s="3" customFormat="1" ht="15" customHeight="1">
      <c r="A5" s="38" t="s">
        <v>23</v>
      </c>
      <c r="B5" s="72" t="s">
        <v>30</v>
      </c>
      <c r="C5" s="72" t="s">
        <v>2</v>
      </c>
      <c r="D5" s="68" t="s">
        <v>5</v>
      </c>
      <c r="E5" s="69"/>
      <c r="F5" s="70"/>
      <c r="G5" s="71"/>
      <c r="H5" s="47" t="s">
        <v>59</v>
      </c>
    </row>
    <row r="6" spans="1:8" s="3" customFormat="1" ht="15" customHeight="1">
      <c r="A6" s="38"/>
      <c r="B6" s="72"/>
      <c r="C6" s="72"/>
      <c r="D6" s="68" t="s">
        <v>6</v>
      </c>
      <c r="E6" s="70"/>
      <c r="F6" s="70"/>
      <c r="G6" s="71"/>
      <c r="H6" s="48"/>
    </row>
    <row r="7" spans="1:8" s="3" customFormat="1" ht="39.75" customHeight="1">
      <c r="A7" s="38"/>
      <c r="B7" s="72"/>
      <c r="C7" s="72"/>
      <c r="D7" s="26" t="s">
        <v>32</v>
      </c>
      <c r="E7" s="26" t="s">
        <v>7</v>
      </c>
      <c r="F7" s="27" t="s">
        <v>8</v>
      </c>
      <c r="G7" s="26" t="s">
        <v>9</v>
      </c>
      <c r="H7" s="49"/>
    </row>
    <row r="8" spans="1:8" s="3" customFormat="1" ht="13.5">
      <c r="A8" s="8">
        <v>1</v>
      </c>
      <c r="B8" s="5">
        <v>2</v>
      </c>
      <c r="C8" s="5">
        <v>3</v>
      </c>
      <c r="D8" s="9">
        <v>4</v>
      </c>
      <c r="E8" s="9">
        <v>5</v>
      </c>
      <c r="F8" s="5">
        <v>6</v>
      </c>
      <c r="G8" s="5">
        <v>8</v>
      </c>
      <c r="H8" s="11">
        <v>9</v>
      </c>
    </row>
    <row r="9" spans="1:9" s="3" customFormat="1" ht="17.25" customHeight="1">
      <c r="A9" s="99"/>
      <c r="B9" s="44" t="s">
        <v>3</v>
      </c>
      <c r="C9" s="29" t="s">
        <v>4</v>
      </c>
      <c r="D9" s="17">
        <f>D16+D22+D28+D34+D40+D53+D59+D65+D78+D84+D90+D96+D102+D108+D114+D127</f>
        <v>331188.59038</v>
      </c>
      <c r="E9" s="17">
        <f>E16+E22+E28+E34+E40+E53+E59+E65+E78+E84+E90+E96+E102+E108+E114+E127</f>
        <v>317691.462</v>
      </c>
      <c r="F9" s="21">
        <f>F16+F22+F28+F34+F40+F53+F59+F65+F78+F84+F90+F96+F102+F108+F114+F127</f>
        <v>13382.72238</v>
      </c>
      <c r="G9" s="15">
        <f>G10+G11+G12+G13+G14</f>
        <v>114.406</v>
      </c>
      <c r="H9" s="50"/>
      <c r="I9" s="18">
        <f>F9+E9+G9</f>
        <v>331188.59038</v>
      </c>
    </row>
    <row r="10" spans="1:9" s="3" customFormat="1" ht="17.25" customHeight="1">
      <c r="A10" s="99"/>
      <c r="B10" s="44"/>
      <c r="C10" s="29">
        <v>2014</v>
      </c>
      <c r="D10" s="17">
        <f aca="true" t="shared" si="0" ref="D10:F12">D17+D23+D29+D41+D54+D60+D79+D85+D91+D97+D103+D109+D115+D128</f>
        <v>31578.447</v>
      </c>
      <c r="E10" s="17">
        <f t="shared" si="0"/>
        <v>27635.78</v>
      </c>
      <c r="F10" s="21">
        <f t="shared" si="0"/>
        <v>3906.861</v>
      </c>
      <c r="G10" s="15">
        <f>G41</f>
        <v>35.806</v>
      </c>
      <c r="H10" s="50"/>
      <c r="I10" s="18">
        <f>E10+F10+G10</f>
        <v>31578.447</v>
      </c>
    </row>
    <row r="11" spans="1:9" s="3" customFormat="1" ht="17.25" customHeight="1">
      <c r="A11" s="99"/>
      <c r="B11" s="44"/>
      <c r="C11" s="29">
        <v>2015</v>
      </c>
      <c r="D11" s="17">
        <f t="shared" si="0"/>
        <v>80508.22369000001</v>
      </c>
      <c r="E11" s="17">
        <f t="shared" si="0"/>
        <v>75457.051</v>
      </c>
      <c r="F11" s="21">
        <f t="shared" si="0"/>
        <v>5018.4726900000005</v>
      </c>
      <c r="G11" s="15">
        <f>G42</f>
        <v>32.7</v>
      </c>
      <c r="H11" s="50"/>
      <c r="I11" s="18">
        <f>E11+F11+G11</f>
        <v>80508.22369</v>
      </c>
    </row>
    <row r="12" spans="1:9" s="3" customFormat="1" ht="17.25" customHeight="1">
      <c r="A12" s="99"/>
      <c r="B12" s="44"/>
      <c r="C12" s="29">
        <v>2016</v>
      </c>
      <c r="D12" s="17">
        <f t="shared" si="0"/>
        <v>48854.679690000004</v>
      </c>
      <c r="E12" s="17">
        <f t="shared" si="0"/>
        <v>44351.391</v>
      </c>
      <c r="F12" s="21">
        <f t="shared" si="0"/>
        <v>4457.38869</v>
      </c>
      <c r="G12" s="15">
        <f>G43</f>
        <v>45.9</v>
      </c>
      <c r="H12" s="50"/>
      <c r="I12" s="18">
        <f>E12+F12+G12</f>
        <v>48854.679690000004</v>
      </c>
    </row>
    <row r="13" spans="1:9" s="3" customFormat="1" ht="17.25" customHeight="1">
      <c r="A13" s="99"/>
      <c r="B13" s="44"/>
      <c r="C13" s="29">
        <v>2017</v>
      </c>
      <c r="D13" s="17">
        <f aca="true" t="shared" si="1" ref="D13:F14">D20+D26+D32+D38+D44+D57+D63+D69+D82+D88+D94+D100+D106+D112+D118+D131</f>
        <v>86850.12</v>
      </c>
      <c r="E13" s="17">
        <f t="shared" si="1"/>
        <v>86850.12</v>
      </c>
      <c r="F13" s="21">
        <f t="shared" si="1"/>
        <v>0</v>
      </c>
      <c r="G13" s="15">
        <v>0</v>
      </c>
      <c r="H13" s="50"/>
      <c r="I13" s="18">
        <f>E13+F13+G13</f>
        <v>86850.12</v>
      </c>
    </row>
    <row r="14" spans="1:9" s="3" customFormat="1" ht="21.75" customHeight="1">
      <c r="A14" s="99"/>
      <c r="B14" s="44"/>
      <c r="C14" s="29">
        <v>2018</v>
      </c>
      <c r="D14" s="17">
        <f t="shared" si="1"/>
        <v>83397.12</v>
      </c>
      <c r="E14" s="17">
        <f t="shared" si="1"/>
        <v>83397.12</v>
      </c>
      <c r="F14" s="21">
        <f t="shared" si="1"/>
        <v>0</v>
      </c>
      <c r="G14" s="15">
        <v>0</v>
      </c>
      <c r="H14" s="50"/>
      <c r="I14" s="18">
        <f>E14+F14+G14</f>
        <v>83397.12</v>
      </c>
    </row>
    <row r="15" spans="1:8" s="3" customFormat="1" ht="27" customHeight="1">
      <c r="A15" s="30" t="s">
        <v>83</v>
      </c>
      <c r="B15" s="88" t="s">
        <v>1</v>
      </c>
      <c r="C15" s="89"/>
      <c r="D15" s="89"/>
      <c r="E15" s="89"/>
      <c r="F15" s="89"/>
      <c r="G15" s="89"/>
      <c r="H15" s="90"/>
    </row>
    <row r="16" spans="1:8" s="3" customFormat="1" ht="19.5" customHeight="1">
      <c r="A16" s="38" t="s">
        <v>24</v>
      </c>
      <c r="B16" s="51" t="s">
        <v>10</v>
      </c>
      <c r="C16" s="5" t="s">
        <v>4</v>
      </c>
      <c r="D16" s="14">
        <f>D17+D18+D19+D20+D21</f>
        <v>608.1632</v>
      </c>
      <c r="E16" s="14">
        <f>E17+E18+E19+E20+E21</f>
        <v>600</v>
      </c>
      <c r="F16" s="14">
        <f>F17+F18+F19+F20+F21</f>
        <v>8.1632</v>
      </c>
      <c r="G16" s="14">
        <v>0</v>
      </c>
      <c r="H16" s="75" t="s">
        <v>75</v>
      </c>
    </row>
    <row r="17" spans="1:8" s="3" customFormat="1" ht="19.5" customHeight="1">
      <c r="A17" s="43"/>
      <c r="B17" s="78"/>
      <c r="C17" s="5">
        <v>2014</v>
      </c>
      <c r="D17" s="14">
        <f>E17+F17+G17</f>
        <v>0</v>
      </c>
      <c r="E17" s="14">
        <v>0</v>
      </c>
      <c r="F17" s="14">
        <v>0</v>
      </c>
      <c r="G17" s="14">
        <v>0</v>
      </c>
      <c r="H17" s="76"/>
    </row>
    <row r="18" spans="1:8" s="3" customFormat="1" ht="19.5" customHeight="1">
      <c r="A18" s="43"/>
      <c r="B18" s="78"/>
      <c r="C18" s="5">
        <v>2015</v>
      </c>
      <c r="D18" s="14">
        <f>E18+F18+G18</f>
        <v>204.0816</v>
      </c>
      <c r="E18" s="14">
        <v>200</v>
      </c>
      <c r="F18" s="14">
        <v>4.0816</v>
      </c>
      <c r="G18" s="14">
        <v>0</v>
      </c>
      <c r="H18" s="76"/>
    </row>
    <row r="19" spans="1:8" s="3" customFormat="1" ht="19.5" customHeight="1">
      <c r="A19" s="43"/>
      <c r="B19" s="78"/>
      <c r="C19" s="5">
        <v>2016</v>
      </c>
      <c r="D19" s="14">
        <f>E19+F19+G19</f>
        <v>204.0816</v>
      </c>
      <c r="E19" s="14">
        <v>200</v>
      </c>
      <c r="F19" s="14">
        <v>4.0816</v>
      </c>
      <c r="G19" s="14">
        <v>0</v>
      </c>
      <c r="H19" s="76"/>
    </row>
    <row r="20" spans="1:8" s="3" customFormat="1" ht="19.5" customHeight="1">
      <c r="A20" s="43"/>
      <c r="B20" s="78"/>
      <c r="C20" s="5">
        <v>2017</v>
      </c>
      <c r="D20" s="14">
        <f>E20+G20</f>
        <v>100</v>
      </c>
      <c r="E20" s="14">
        <v>100</v>
      </c>
      <c r="F20" s="14">
        <v>0</v>
      </c>
      <c r="G20" s="14">
        <v>0</v>
      </c>
      <c r="H20" s="76"/>
    </row>
    <row r="21" spans="1:8" s="3" customFormat="1" ht="19.5" customHeight="1">
      <c r="A21" s="43"/>
      <c r="B21" s="79"/>
      <c r="C21" s="5">
        <v>2018</v>
      </c>
      <c r="D21" s="14">
        <f>E21+G21</f>
        <v>100</v>
      </c>
      <c r="E21" s="13">
        <v>100</v>
      </c>
      <c r="F21" s="14">
        <v>0</v>
      </c>
      <c r="G21" s="14">
        <v>0</v>
      </c>
      <c r="H21" s="77"/>
    </row>
    <row r="22" spans="1:8" s="3" customFormat="1" ht="14.25" customHeight="1">
      <c r="A22" s="38" t="s">
        <v>25</v>
      </c>
      <c r="B22" s="51" t="s">
        <v>11</v>
      </c>
      <c r="C22" s="5" t="s">
        <v>4</v>
      </c>
      <c r="D22" s="13">
        <f>D23+D24+D25+D26+D27</f>
        <v>62072.94</v>
      </c>
      <c r="E22" s="13">
        <f>E23+E24+E25+E26+E27</f>
        <v>61467.63</v>
      </c>
      <c r="F22" s="14">
        <f>F23+F24+F25+F26+F27</f>
        <v>605.3100000000001</v>
      </c>
      <c r="G22" s="14">
        <f>G23+G24+G25+G26+G27</f>
        <v>0</v>
      </c>
      <c r="H22" s="75" t="s">
        <v>61</v>
      </c>
    </row>
    <row r="23" spans="1:8" s="3" customFormat="1" ht="14.25" customHeight="1">
      <c r="A23" s="43"/>
      <c r="B23" s="78"/>
      <c r="C23" s="5">
        <v>2014</v>
      </c>
      <c r="D23" s="8" t="s">
        <v>51</v>
      </c>
      <c r="E23" s="8" t="s">
        <v>52</v>
      </c>
      <c r="F23" s="22">
        <v>201.77</v>
      </c>
      <c r="G23" s="22">
        <v>0</v>
      </c>
      <c r="H23" s="76"/>
    </row>
    <row r="24" spans="1:8" s="3" customFormat="1" ht="14.25" customHeight="1">
      <c r="A24" s="43"/>
      <c r="B24" s="78"/>
      <c r="C24" s="5">
        <v>2015</v>
      </c>
      <c r="D24" s="22">
        <f>E24+F24+G24</f>
        <v>10088.7</v>
      </c>
      <c r="E24" s="8" t="s">
        <v>52</v>
      </c>
      <c r="F24" s="22">
        <v>201.77</v>
      </c>
      <c r="G24" s="22">
        <v>0</v>
      </c>
      <c r="H24" s="76"/>
    </row>
    <row r="25" spans="1:8" s="3" customFormat="1" ht="14.25" customHeight="1">
      <c r="A25" s="43"/>
      <c r="B25" s="78"/>
      <c r="C25" s="5">
        <v>2016</v>
      </c>
      <c r="D25" s="22">
        <f>E25+F25+G25</f>
        <v>10088.7</v>
      </c>
      <c r="E25" s="8" t="s">
        <v>52</v>
      </c>
      <c r="F25" s="22">
        <v>201.77</v>
      </c>
      <c r="G25" s="22">
        <v>0</v>
      </c>
      <c r="H25" s="76"/>
    </row>
    <row r="26" spans="1:8" s="3" customFormat="1" ht="14.25" customHeight="1">
      <c r="A26" s="43"/>
      <c r="B26" s="78"/>
      <c r="C26" s="5">
        <v>2017</v>
      </c>
      <c r="D26" s="22">
        <f>E26+F26+G26</f>
        <v>15903.42</v>
      </c>
      <c r="E26" s="8" t="s">
        <v>55</v>
      </c>
      <c r="F26" s="14">
        <v>0</v>
      </c>
      <c r="G26" s="22">
        <v>0</v>
      </c>
      <c r="H26" s="76"/>
    </row>
    <row r="27" spans="1:8" s="3" customFormat="1" ht="14.25" customHeight="1">
      <c r="A27" s="43"/>
      <c r="B27" s="79"/>
      <c r="C27" s="5">
        <v>2018</v>
      </c>
      <c r="D27" s="22">
        <f>E27+F27+G27</f>
        <v>15903.42</v>
      </c>
      <c r="E27" s="8" t="s">
        <v>55</v>
      </c>
      <c r="F27" s="14">
        <v>0</v>
      </c>
      <c r="G27" s="22">
        <v>0</v>
      </c>
      <c r="H27" s="77"/>
    </row>
    <row r="28" spans="1:8" s="3" customFormat="1" ht="14.25" customHeight="1">
      <c r="A28" s="38" t="s">
        <v>29</v>
      </c>
      <c r="B28" s="51" t="s">
        <v>12</v>
      </c>
      <c r="C28" s="5" t="s">
        <v>4</v>
      </c>
      <c r="D28" s="13">
        <f>D29+D30+D31+D32+D33</f>
        <v>1472.4</v>
      </c>
      <c r="E28" s="13">
        <f>E29+E30+E31+E32+E33</f>
        <v>1467.4</v>
      </c>
      <c r="F28" s="14">
        <f>F29+F30+F31+F32+F33</f>
        <v>5</v>
      </c>
      <c r="G28" s="13">
        <v>0</v>
      </c>
      <c r="H28" s="45" t="s">
        <v>62</v>
      </c>
    </row>
    <row r="29" spans="1:8" s="3" customFormat="1" ht="14.25" customHeight="1">
      <c r="A29" s="43"/>
      <c r="B29" s="52"/>
      <c r="C29" s="5">
        <v>2014</v>
      </c>
      <c r="D29" s="13">
        <f>E29+F29+G29</f>
        <v>0</v>
      </c>
      <c r="E29" s="13">
        <v>0</v>
      </c>
      <c r="F29" s="14">
        <v>0</v>
      </c>
      <c r="G29" s="13">
        <v>0</v>
      </c>
      <c r="H29" s="98"/>
    </row>
    <row r="30" spans="1:8" s="3" customFormat="1" ht="14.25" customHeight="1">
      <c r="A30" s="43"/>
      <c r="B30" s="52"/>
      <c r="C30" s="5">
        <v>2015</v>
      </c>
      <c r="D30" s="13">
        <f>E30+F30+G30</f>
        <v>124.5</v>
      </c>
      <c r="E30" s="8" t="s">
        <v>56</v>
      </c>
      <c r="F30" s="14">
        <v>2.5</v>
      </c>
      <c r="G30" s="13">
        <v>0</v>
      </c>
      <c r="H30" s="98"/>
    </row>
    <row r="31" spans="1:8" s="3" customFormat="1" ht="14.25" customHeight="1">
      <c r="A31" s="43"/>
      <c r="B31" s="52"/>
      <c r="C31" s="5">
        <v>2016</v>
      </c>
      <c r="D31" s="13">
        <f>E31+F31+G31</f>
        <v>124.5</v>
      </c>
      <c r="E31" s="8" t="s">
        <v>56</v>
      </c>
      <c r="F31" s="14">
        <v>2.5</v>
      </c>
      <c r="G31" s="13">
        <v>0</v>
      </c>
      <c r="H31" s="98"/>
    </row>
    <row r="32" spans="1:8" s="3" customFormat="1" ht="14.25" customHeight="1">
      <c r="A32" s="43"/>
      <c r="B32" s="52"/>
      <c r="C32" s="5">
        <v>2017</v>
      </c>
      <c r="D32" s="13">
        <f>E32+F32+G32</f>
        <v>611.7</v>
      </c>
      <c r="E32" s="13">
        <v>611.7</v>
      </c>
      <c r="F32" s="14">
        <v>0</v>
      </c>
      <c r="G32" s="13">
        <v>0</v>
      </c>
      <c r="H32" s="98"/>
    </row>
    <row r="33" spans="1:8" s="3" customFormat="1" ht="14.25" customHeight="1">
      <c r="A33" s="43"/>
      <c r="B33" s="53"/>
      <c r="C33" s="5">
        <v>2018</v>
      </c>
      <c r="D33" s="13">
        <f>E33+F33+G33</f>
        <v>611.7</v>
      </c>
      <c r="E33" s="13">
        <v>611.7</v>
      </c>
      <c r="F33" s="14">
        <v>0</v>
      </c>
      <c r="G33" s="13">
        <v>0</v>
      </c>
      <c r="H33" s="98"/>
    </row>
    <row r="34" spans="1:8" s="3" customFormat="1" ht="17.25" customHeight="1">
      <c r="A34" s="38" t="s">
        <v>39</v>
      </c>
      <c r="B34" s="51" t="s">
        <v>64</v>
      </c>
      <c r="C34" s="5" t="s">
        <v>4</v>
      </c>
      <c r="D34" s="13">
        <f>D38+D39</f>
        <v>10415</v>
      </c>
      <c r="E34" s="13">
        <f>E38+E39</f>
        <v>10415</v>
      </c>
      <c r="F34" s="13">
        <f>F38+F39</f>
        <v>0</v>
      </c>
      <c r="G34" s="13">
        <f>G38+G39</f>
        <v>0</v>
      </c>
      <c r="H34" s="45" t="s">
        <v>63</v>
      </c>
    </row>
    <row r="35" spans="1:8" s="3" customFormat="1" ht="17.25" customHeight="1">
      <c r="A35" s="43"/>
      <c r="B35" s="52"/>
      <c r="C35" s="5">
        <v>2014</v>
      </c>
      <c r="D35" s="8" t="s">
        <v>58</v>
      </c>
      <c r="E35" s="8" t="s">
        <v>58</v>
      </c>
      <c r="F35" s="12" t="s">
        <v>58</v>
      </c>
      <c r="G35" s="12" t="s">
        <v>58</v>
      </c>
      <c r="H35" s="45"/>
    </row>
    <row r="36" spans="1:8" s="3" customFormat="1" ht="17.25" customHeight="1">
      <c r="A36" s="43"/>
      <c r="B36" s="52"/>
      <c r="C36" s="5">
        <v>2015</v>
      </c>
      <c r="D36" s="8" t="s">
        <v>58</v>
      </c>
      <c r="E36" s="8" t="s">
        <v>58</v>
      </c>
      <c r="F36" s="12" t="s">
        <v>58</v>
      </c>
      <c r="G36" s="12" t="s">
        <v>58</v>
      </c>
      <c r="H36" s="45"/>
    </row>
    <row r="37" spans="1:8" s="3" customFormat="1" ht="17.25" customHeight="1">
      <c r="A37" s="43"/>
      <c r="B37" s="52"/>
      <c r="C37" s="5">
        <v>2016</v>
      </c>
      <c r="D37" s="8" t="s">
        <v>58</v>
      </c>
      <c r="E37" s="8" t="s">
        <v>58</v>
      </c>
      <c r="F37" s="12" t="s">
        <v>58</v>
      </c>
      <c r="G37" s="12" t="s">
        <v>58</v>
      </c>
      <c r="H37" s="45"/>
    </row>
    <row r="38" spans="1:8" s="3" customFormat="1" ht="17.25" customHeight="1">
      <c r="A38" s="43"/>
      <c r="B38" s="52"/>
      <c r="C38" s="5">
        <v>2017</v>
      </c>
      <c r="D38" s="13">
        <f>E38+F38+G38</f>
        <v>6434</v>
      </c>
      <c r="E38" s="13">
        <v>6434</v>
      </c>
      <c r="F38" s="22">
        <v>0</v>
      </c>
      <c r="G38" s="22">
        <v>0</v>
      </c>
      <c r="H38" s="45"/>
    </row>
    <row r="39" spans="1:8" s="3" customFormat="1" ht="17.25" customHeight="1">
      <c r="A39" s="43"/>
      <c r="B39" s="53"/>
      <c r="C39" s="5">
        <v>2018</v>
      </c>
      <c r="D39" s="13">
        <f>E39+F39+G39</f>
        <v>3981</v>
      </c>
      <c r="E39" s="13">
        <v>3981</v>
      </c>
      <c r="F39" s="22">
        <v>0</v>
      </c>
      <c r="G39" s="22">
        <v>0</v>
      </c>
      <c r="H39" s="45"/>
    </row>
    <row r="40" spans="1:8" s="3" customFormat="1" ht="24.75" customHeight="1">
      <c r="A40" s="57" t="s">
        <v>40</v>
      </c>
      <c r="B40" s="51" t="s">
        <v>13</v>
      </c>
      <c r="C40" s="5" t="s">
        <v>4</v>
      </c>
      <c r="D40" s="13">
        <f>D41+D42+D43+D44+D45</f>
        <v>4368.375</v>
      </c>
      <c r="E40" s="13">
        <f>E41+E42+E43+E44+E45</f>
        <v>4204</v>
      </c>
      <c r="F40" s="22">
        <f>F41+F42+F43+F44+F45</f>
        <v>49.969</v>
      </c>
      <c r="G40" s="22">
        <f>G41+G42+G43+G44+G45</f>
        <v>114.406</v>
      </c>
      <c r="H40" s="45" t="s">
        <v>65</v>
      </c>
    </row>
    <row r="41" spans="1:8" s="3" customFormat="1" ht="24.75" customHeight="1">
      <c r="A41" s="58"/>
      <c r="B41" s="52"/>
      <c r="C41" s="5">
        <v>2014</v>
      </c>
      <c r="D41" s="13">
        <f>E41+F41+G41</f>
        <v>916.129</v>
      </c>
      <c r="E41" s="8" t="s">
        <v>50</v>
      </c>
      <c r="F41" s="22">
        <v>18.323</v>
      </c>
      <c r="G41" s="22">
        <v>35.806</v>
      </c>
      <c r="H41" s="46"/>
    </row>
    <row r="42" spans="1:8" s="3" customFormat="1" ht="24.75" customHeight="1">
      <c r="A42" s="58"/>
      <c r="B42" s="52"/>
      <c r="C42" s="5">
        <v>2015</v>
      </c>
      <c r="D42" s="13">
        <f>E42+F42+G42</f>
        <v>688.346</v>
      </c>
      <c r="E42" s="8" t="s">
        <v>54</v>
      </c>
      <c r="F42" s="14">
        <v>13.646</v>
      </c>
      <c r="G42" s="14">
        <v>32.7</v>
      </c>
      <c r="H42" s="46"/>
    </row>
    <row r="43" spans="1:8" s="3" customFormat="1" ht="24.75" customHeight="1">
      <c r="A43" s="58"/>
      <c r="B43" s="52"/>
      <c r="C43" s="5">
        <v>2016</v>
      </c>
      <c r="D43" s="13">
        <f>E43+F43+G43</f>
        <v>963.9</v>
      </c>
      <c r="E43" s="13">
        <v>900</v>
      </c>
      <c r="F43" s="14">
        <v>18</v>
      </c>
      <c r="G43" s="14">
        <v>45.9</v>
      </c>
      <c r="H43" s="46"/>
    </row>
    <row r="44" spans="1:8" s="3" customFormat="1" ht="24.75" customHeight="1">
      <c r="A44" s="58"/>
      <c r="B44" s="52"/>
      <c r="C44" s="5">
        <v>2017</v>
      </c>
      <c r="D44" s="13">
        <f>E44+F44+G44</f>
        <v>900</v>
      </c>
      <c r="E44" s="13">
        <v>900</v>
      </c>
      <c r="F44" s="14">
        <v>0</v>
      </c>
      <c r="G44" s="14">
        <v>0</v>
      </c>
      <c r="H44" s="46"/>
    </row>
    <row r="45" spans="1:8" s="3" customFormat="1" ht="24.75" customHeight="1">
      <c r="A45" s="58"/>
      <c r="B45" s="53"/>
      <c r="C45" s="5">
        <v>2018</v>
      </c>
      <c r="D45" s="13">
        <f>E45+F45+G45</f>
        <v>900</v>
      </c>
      <c r="E45" s="13">
        <v>900</v>
      </c>
      <c r="F45" s="14">
        <v>0</v>
      </c>
      <c r="G45" s="14">
        <v>0</v>
      </c>
      <c r="H45" s="46"/>
    </row>
    <row r="46" spans="1:8" s="3" customFormat="1" ht="15" customHeight="1">
      <c r="A46" s="43"/>
      <c r="B46" s="44" t="s">
        <v>76</v>
      </c>
      <c r="C46" s="29" t="s">
        <v>4</v>
      </c>
      <c r="D46" s="17">
        <f>D47+D48+D49+D50+D51</f>
        <v>78936.87819999999</v>
      </c>
      <c r="E46" s="17">
        <f>E47+E48+E49+E50+E51</f>
        <v>78154.03</v>
      </c>
      <c r="F46" s="17">
        <f>F47+F48+F49+F50+F51</f>
        <v>668.4422000000001</v>
      </c>
      <c r="G46" s="17">
        <f>G47+G48+G49+G50+G51</f>
        <v>114.406</v>
      </c>
      <c r="H46" s="40"/>
    </row>
    <row r="47" spans="1:8" s="3" customFormat="1" ht="15" customHeight="1">
      <c r="A47" s="43"/>
      <c r="B47" s="44"/>
      <c r="C47" s="29">
        <v>2014</v>
      </c>
      <c r="D47" s="17">
        <f>E47+F47+G47</f>
        <v>11004.829000000002</v>
      </c>
      <c r="E47" s="17">
        <f aca="true" t="shared" si="2" ref="E47:G49">E17+E23+E29+E41</f>
        <v>10748.93</v>
      </c>
      <c r="F47" s="17">
        <f t="shared" si="2"/>
        <v>220.09300000000002</v>
      </c>
      <c r="G47" s="17">
        <f t="shared" si="2"/>
        <v>35.806</v>
      </c>
      <c r="H47" s="41"/>
    </row>
    <row r="48" spans="1:8" s="3" customFormat="1" ht="15" customHeight="1">
      <c r="A48" s="43"/>
      <c r="B48" s="44"/>
      <c r="C48" s="29">
        <v>2015</v>
      </c>
      <c r="D48" s="17">
        <f>E48+F48+G48</f>
        <v>11105.627600000002</v>
      </c>
      <c r="E48" s="17">
        <f t="shared" si="2"/>
        <v>10850.93</v>
      </c>
      <c r="F48" s="17">
        <f t="shared" si="2"/>
        <v>221.99760000000003</v>
      </c>
      <c r="G48" s="17">
        <f t="shared" si="2"/>
        <v>32.7</v>
      </c>
      <c r="H48" s="41"/>
    </row>
    <row r="49" spans="1:8" s="3" customFormat="1" ht="15" customHeight="1">
      <c r="A49" s="43"/>
      <c r="B49" s="44"/>
      <c r="C49" s="29">
        <v>2016</v>
      </c>
      <c r="D49" s="17">
        <f>E49+F49+G49</f>
        <v>11381.1816</v>
      </c>
      <c r="E49" s="17">
        <f t="shared" si="2"/>
        <v>11108.93</v>
      </c>
      <c r="F49" s="17">
        <f t="shared" si="2"/>
        <v>226.35160000000002</v>
      </c>
      <c r="G49" s="17">
        <f t="shared" si="2"/>
        <v>45.9</v>
      </c>
      <c r="H49" s="41"/>
    </row>
    <row r="50" spans="1:8" s="3" customFormat="1" ht="15" customHeight="1">
      <c r="A50" s="43"/>
      <c r="B50" s="44"/>
      <c r="C50" s="29">
        <v>2017</v>
      </c>
      <c r="D50" s="17">
        <f>E50+F50+G50</f>
        <v>23949.12</v>
      </c>
      <c r="E50" s="17">
        <f>E20+E32+E26+E38+E44</f>
        <v>23949.12</v>
      </c>
      <c r="F50" s="17">
        <f>F20+F32+F26+F38+F44</f>
        <v>0</v>
      </c>
      <c r="G50" s="17">
        <f>G20+G32+G26+G38+G44</f>
        <v>0</v>
      </c>
      <c r="H50" s="41"/>
    </row>
    <row r="51" spans="1:8" s="3" customFormat="1" ht="15" customHeight="1">
      <c r="A51" s="43"/>
      <c r="B51" s="44"/>
      <c r="C51" s="29">
        <v>2018</v>
      </c>
      <c r="D51" s="17">
        <f>E51+F51+G51</f>
        <v>21496.12</v>
      </c>
      <c r="E51" s="17">
        <f>E21+E26+E33+E39+E45</f>
        <v>21496.12</v>
      </c>
      <c r="F51" s="17">
        <f>F21+F26+F33+F39+F45</f>
        <v>0</v>
      </c>
      <c r="G51" s="17">
        <f>G21+G26+G33+G39+G45</f>
        <v>0</v>
      </c>
      <c r="H51" s="42"/>
    </row>
    <row r="52" spans="1:8" s="3" customFormat="1" ht="17.25" customHeight="1">
      <c r="A52" s="34" t="s">
        <v>14</v>
      </c>
      <c r="B52" s="54" t="s">
        <v>77</v>
      </c>
      <c r="C52" s="55"/>
      <c r="D52" s="55"/>
      <c r="E52" s="55"/>
      <c r="F52" s="55"/>
      <c r="G52" s="55"/>
      <c r="H52" s="56"/>
    </row>
    <row r="53" spans="1:8" s="3" customFormat="1" ht="21" customHeight="1">
      <c r="A53" s="38" t="s">
        <v>26</v>
      </c>
      <c r="B53" s="35" t="s">
        <v>47</v>
      </c>
      <c r="C53" s="5" t="s">
        <v>4</v>
      </c>
      <c r="D53" s="13">
        <f>D54+D55+D56+D57+D58</f>
        <v>1415.2640000000001</v>
      </c>
      <c r="E53" s="13">
        <f>E54+E55+E56+E57+E58</f>
        <v>1403</v>
      </c>
      <c r="F53" s="14">
        <f>F54+F55+F56+F57+F58</f>
        <v>12.264</v>
      </c>
      <c r="G53" s="14">
        <f>G54+G55+G56+G57+G58</f>
        <v>0</v>
      </c>
      <c r="H53" s="45" t="s">
        <v>66</v>
      </c>
    </row>
    <row r="54" spans="1:8" s="3" customFormat="1" ht="21" customHeight="1">
      <c r="A54" s="38"/>
      <c r="B54" s="36"/>
      <c r="C54" s="5">
        <v>2014</v>
      </c>
      <c r="D54" s="13">
        <f>E54+F54</f>
        <v>409.184</v>
      </c>
      <c r="E54" s="8" t="s">
        <v>53</v>
      </c>
      <c r="F54" s="14">
        <v>8.184</v>
      </c>
      <c r="G54" s="14">
        <v>0</v>
      </c>
      <c r="H54" s="43"/>
    </row>
    <row r="55" spans="1:8" s="3" customFormat="1" ht="21" customHeight="1">
      <c r="A55" s="38"/>
      <c r="B55" s="36"/>
      <c r="C55" s="5">
        <v>2015</v>
      </c>
      <c r="D55" s="13">
        <f>E55+F55+G55</f>
        <v>102.04</v>
      </c>
      <c r="E55" s="8" t="s">
        <v>57</v>
      </c>
      <c r="F55" s="14">
        <v>2.04</v>
      </c>
      <c r="G55" s="14">
        <v>0</v>
      </c>
      <c r="H55" s="43"/>
    </row>
    <row r="56" spans="1:8" s="3" customFormat="1" ht="21" customHeight="1">
      <c r="A56" s="38"/>
      <c r="B56" s="36"/>
      <c r="C56" s="5">
        <v>2016</v>
      </c>
      <c r="D56" s="13">
        <f>E56+F56+G56</f>
        <v>102.04</v>
      </c>
      <c r="E56" s="8" t="s">
        <v>57</v>
      </c>
      <c r="F56" s="14">
        <v>2.04</v>
      </c>
      <c r="G56" s="14">
        <v>0</v>
      </c>
      <c r="H56" s="43"/>
    </row>
    <row r="57" spans="1:8" s="3" customFormat="1" ht="21" customHeight="1">
      <c r="A57" s="38"/>
      <c r="B57" s="36"/>
      <c r="C57" s="5">
        <v>2017</v>
      </c>
      <c r="D57" s="13">
        <f>E57+F57+G57</f>
        <v>401</v>
      </c>
      <c r="E57" s="8" t="s">
        <v>53</v>
      </c>
      <c r="F57" s="14">
        <v>0</v>
      </c>
      <c r="G57" s="14">
        <v>0</v>
      </c>
      <c r="H57" s="43"/>
    </row>
    <row r="58" spans="1:8" s="3" customFormat="1" ht="21" customHeight="1">
      <c r="A58" s="97"/>
      <c r="B58" s="37"/>
      <c r="C58" s="5">
        <v>2018</v>
      </c>
      <c r="D58" s="13">
        <f>E58+F58+G58</f>
        <v>401</v>
      </c>
      <c r="E58" s="8" t="s">
        <v>53</v>
      </c>
      <c r="F58" s="14">
        <v>0</v>
      </c>
      <c r="G58" s="14">
        <v>0</v>
      </c>
      <c r="H58" s="43"/>
    </row>
    <row r="59" spans="1:8" s="3" customFormat="1" ht="18.75" customHeight="1">
      <c r="A59" s="38" t="s">
        <v>27</v>
      </c>
      <c r="B59" s="51" t="s">
        <v>33</v>
      </c>
      <c r="C59" s="5" t="s">
        <v>4</v>
      </c>
      <c r="D59" s="13">
        <f>D60+D61+D62+D63+D64</f>
        <v>96736.40000000001</v>
      </c>
      <c r="E59" s="13">
        <f>E60+E61+E62+E63+E64</f>
        <v>95561.66</v>
      </c>
      <c r="F59" s="13">
        <f>F60+F61+F62+F63+F64</f>
        <v>1174.74</v>
      </c>
      <c r="G59" s="13">
        <f>G60+G61+G62+G63+G64</f>
        <v>0</v>
      </c>
      <c r="H59" s="94" t="s">
        <v>73</v>
      </c>
    </row>
    <row r="60" spans="1:8" s="3" customFormat="1" ht="18.75" customHeight="1">
      <c r="A60" s="39"/>
      <c r="B60" s="36"/>
      <c r="C60" s="5">
        <v>2014</v>
      </c>
      <c r="D60" s="13">
        <v>0</v>
      </c>
      <c r="E60" s="13">
        <v>0</v>
      </c>
      <c r="F60" s="22">
        <v>0</v>
      </c>
      <c r="G60" s="22">
        <f>G61+G62+G63+G64</f>
        <v>0</v>
      </c>
      <c r="H60" s="95"/>
    </row>
    <row r="61" spans="1:8" s="3" customFormat="1" ht="18.75" customHeight="1">
      <c r="A61" s="39"/>
      <c r="B61" s="36"/>
      <c r="C61" s="5">
        <v>2015</v>
      </c>
      <c r="D61" s="13">
        <f>E61+F61+G61</f>
        <v>45848.450000000004</v>
      </c>
      <c r="E61" s="13">
        <v>44931.48</v>
      </c>
      <c r="F61" s="22">
        <v>916.97</v>
      </c>
      <c r="G61" s="22">
        <v>0</v>
      </c>
      <c r="H61" s="95"/>
    </row>
    <row r="62" spans="1:8" s="3" customFormat="1" ht="18.75" customHeight="1">
      <c r="A62" s="39"/>
      <c r="B62" s="36"/>
      <c r="C62" s="5">
        <v>2016</v>
      </c>
      <c r="D62" s="13">
        <f>E62+F62+G62</f>
        <v>12887.95</v>
      </c>
      <c r="E62" s="13">
        <v>12630.18</v>
      </c>
      <c r="F62" s="22">
        <v>257.77</v>
      </c>
      <c r="G62" s="22">
        <v>0</v>
      </c>
      <c r="H62" s="95"/>
    </row>
    <row r="63" spans="1:8" s="3" customFormat="1" ht="18.75" customHeight="1">
      <c r="A63" s="39"/>
      <c r="B63" s="36"/>
      <c r="C63" s="5">
        <v>2017</v>
      </c>
      <c r="D63" s="13">
        <f>E63+F63+G63</f>
        <v>18000</v>
      </c>
      <c r="E63" s="13">
        <v>18000</v>
      </c>
      <c r="F63" s="13">
        <v>0</v>
      </c>
      <c r="G63" s="22">
        <v>0</v>
      </c>
      <c r="H63" s="95"/>
    </row>
    <row r="64" spans="1:8" ht="18.75" customHeight="1">
      <c r="A64" s="39"/>
      <c r="B64" s="37"/>
      <c r="C64" s="5">
        <v>2018</v>
      </c>
      <c r="D64" s="13">
        <f>E64+F64+G64</f>
        <v>20000</v>
      </c>
      <c r="E64" s="13">
        <v>20000</v>
      </c>
      <c r="F64" s="13">
        <v>0</v>
      </c>
      <c r="G64" s="22">
        <v>0</v>
      </c>
      <c r="H64" s="96"/>
    </row>
    <row r="65" spans="1:8" ht="18.75" customHeight="1">
      <c r="A65" s="38" t="s">
        <v>28</v>
      </c>
      <c r="B65" s="51" t="s">
        <v>34</v>
      </c>
      <c r="C65" s="5" t="s">
        <v>4</v>
      </c>
      <c r="D65" s="13">
        <f>D69+D70</f>
        <v>43000</v>
      </c>
      <c r="E65" s="13">
        <f>E69+E70</f>
        <v>43000</v>
      </c>
      <c r="F65" s="22">
        <f>F69+F70</f>
        <v>0</v>
      </c>
      <c r="G65" s="22">
        <f>G69+G70</f>
        <v>0</v>
      </c>
      <c r="H65" s="61" t="s">
        <v>67</v>
      </c>
    </row>
    <row r="66" spans="1:8" ht="18.75" customHeight="1">
      <c r="A66" s="39"/>
      <c r="B66" s="59"/>
      <c r="C66" s="5">
        <v>2014</v>
      </c>
      <c r="D66" s="8" t="s">
        <v>58</v>
      </c>
      <c r="E66" s="8" t="s">
        <v>58</v>
      </c>
      <c r="F66" s="12" t="s">
        <v>58</v>
      </c>
      <c r="G66" s="16" t="s">
        <v>58</v>
      </c>
      <c r="H66" s="62"/>
    </row>
    <row r="67" spans="1:8" ht="18.75" customHeight="1">
      <c r="A67" s="39"/>
      <c r="B67" s="59"/>
      <c r="C67" s="5">
        <v>2015</v>
      </c>
      <c r="D67" s="8" t="s">
        <v>58</v>
      </c>
      <c r="E67" s="8" t="s">
        <v>58</v>
      </c>
      <c r="F67" s="12" t="s">
        <v>58</v>
      </c>
      <c r="G67" s="16" t="s">
        <v>58</v>
      </c>
      <c r="H67" s="62"/>
    </row>
    <row r="68" spans="1:8" ht="18.75" customHeight="1">
      <c r="A68" s="39"/>
      <c r="B68" s="59"/>
      <c r="C68" s="5">
        <v>2016</v>
      </c>
      <c r="D68" s="8" t="s">
        <v>58</v>
      </c>
      <c r="E68" s="8" t="s">
        <v>58</v>
      </c>
      <c r="F68" s="12" t="s">
        <v>58</v>
      </c>
      <c r="G68" s="16" t="s">
        <v>58</v>
      </c>
      <c r="H68" s="62"/>
    </row>
    <row r="69" spans="1:8" ht="18.75" customHeight="1">
      <c r="A69" s="39"/>
      <c r="B69" s="59"/>
      <c r="C69" s="5">
        <v>2017</v>
      </c>
      <c r="D69" s="13">
        <f>E69+F69+G69</f>
        <v>23000</v>
      </c>
      <c r="E69" s="13">
        <v>23000</v>
      </c>
      <c r="F69" s="22">
        <v>0</v>
      </c>
      <c r="G69" s="22">
        <v>0</v>
      </c>
      <c r="H69" s="62"/>
    </row>
    <row r="70" spans="1:8" ht="21" customHeight="1">
      <c r="A70" s="39"/>
      <c r="B70" s="60"/>
      <c r="C70" s="5">
        <v>2018</v>
      </c>
      <c r="D70" s="13">
        <f>E70+F70</f>
        <v>20000</v>
      </c>
      <c r="E70" s="13">
        <v>20000</v>
      </c>
      <c r="F70" s="22">
        <v>0</v>
      </c>
      <c r="G70" s="22">
        <v>0</v>
      </c>
      <c r="H70" s="63"/>
    </row>
    <row r="71" spans="1:8" ht="15.75" customHeight="1">
      <c r="A71" s="39"/>
      <c r="B71" s="44" t="s">
        <v>79</v>
      </c>
      <c r="C71" s="29" t="s">
        <v>4</v>
      </c>
      <c r="D71" s="17">
        <f>D72+D73+D74+D75+D76</f>
        <v>141151.664</v>
      </c>
      <c r="E71" s="17">
        <f>E72+E73+E74+E75+E76</f>
        <v>139964.66</v>
      </c>
      <c r="F71" s="17">
        <f>F72+F73+F74+F75+F76</f>
        <v>1187.004</v>
      </c>
      <c r="G71" s="17">
        <f>G72+G73+G74+G75+G76</f>
        <v>0</v>
      </c>
      <c r="H71" s="87"/>
    </row>
    <row r="72" spans="1:8" ht="15.75" customHeight="1">
      <c r="A72" s="39"/>
      <c r="B72" s="44"/>
      <c r="C72" s="29">
        <v>2014</v>
      </c>
      <c r="D72" s="17">
        <f>E72+F72+G72</f>
        <v>409.184</v>
      </c>
      <c r="E72" s="17">
        <f aca="true" t="shared" si="3" ref="E72:G74">E54+E60</f>
        <v>401</v>
      </c>
      <c r="F72" s="17">
        <f t="shared" si="3"/>
        <v>8.184</v>
      </c>
      <c r="G72" s="17">
        <f t="shared" si="3"/>
        <v>0</v>
      </c>
      <c r="H72" s="62"/>
    </row>
    <row r="73" spans="1:8" ht="15.75" customHeight="1">
      <c r="A73" s="39"/>
      <c r="B73" s="44"/>
      <c r="C73" s="29">
        <v>2015</v>
      </c>
      <c r="D73" s="17">
        <f>E73+F73+G73</f>
        <v>45950.490000000005</v>
      </c>
      <c r="E73" s="17">
        <f t="shared" si="3"/>
        <v>45031.48</v>
      </c>
      <c r="F73" s="17">
        <f t="shared" si="3"/>
        <v>919.01</v>
      </c>
      <c r="G73" s="17">
        <f t="shared" si="3"/>
        <v>0</v>
      </c>
      <c r="H73" s="62"/>
    </row>
    <row r="74" spans="1:8" ht="15.75" customHeight="1">
      <c r="A74" s="39"/>
      <c r="B74" s="44"/>
      <c r="C74" s="29">
        <v>2016</v>
      </c>
      <c r="D74" s="17">
        <f>E74+F74+G74</f>
        <v>12989.99</v>
      </c>
      <c r="E74" s="17">
        <f t="shared" si="3"/>
        <v>12730.18</v>
      </c>
      <c r="F74" s="17">
        <f t="shared" si="3"/>
        <v>259.81</v>
      </c>
      <c r="G74" s="17">
        <f t="shared" si="3"/>
        <v>0</v>
      </c>
      <c r="H74" s="62"/>
    </row>
    <row r="75" spans="1:8" ht="15.75" customHeight="1">
      <c r="A75" s="39"/>
      <c r="B75" s="44"/>
      <c r="C75" s="29">
        <v>2017</v>
      </c>
      <c r="D75" s="17">
        <f>E75+F75+G75</f>
        <v>41401</v>
      </c>
      <c r="E75" s="17">
        <f aca="true" t="shared" si="4" ref="E75:G76">E57+E63+E69</f>
        <v>41401</v>
      </c>
      <c r="F75" s="17">
        <f t="shared" si="4"/>
        <v>0</v>
      </c>
      <c r="G75" s="17">
        <f t="shared" si="4"/>
        <v>0</v>
      </c>
      <c r="H75" s="62"/>
    </row>
    <row r="76" spans="1:8" ht="15.75" customHeight="1">
      <c r="A76" s="39"/>
      <c r="B76" s="44"/>
      <c r="C76" s="29">
        <v>2018</v>
      </c>
      <c r="D76" s="17">
        <f>E76+F76+G76</f>
        <v>40401</v>
      </c>
      <c r="E76" s="17">
        <f t="shared" si="4"/>
        <v>40401</v>
      </c>
      <c r="F76" s="17">
        <f t="shared" si="4"/>
        <v>0</v>
      </c>
      <c r="G76" s="17">
        <f t="shared" si="4"/>
        <v>0</v>
      </c>
      <c r="H76" s="63"/>
    </row>
    <row r="77" spans="1:8" ht="18.75" customHeight="1">
      <c r="A77" s="32" t="s">
        <v>15</v>
      </c>
      <c r="B77" s="84" t="s">
        <v>16</v>
      </c>
      <c r="C77" s="85"/>
      <c r="D77" s="85"/>
      <c r="E77" s="85"/>
      <c r="F77" s="85"/>
      <c r="G77" s="85"/>
      <c r="H77" s="86"/>
    </row>
    <row r="78" spans="1:8" ht="21.75" customHeight="1">
      <c r="A78" s="38" t="s">
        <v>35</v>
      </c>
      <c r="B78" s="51" t="s">
        <v>17</v>
      </c>
      <c r="C78" s="5" t="s">
        <v>4</v>
      </c>
      <c r="D78" s="13">
        <f>D79+D80+D81+D82+D83</f>
        <v>29339.55018</v>
      </c>
      <c r="E78" s="13">
        <f>E79+E80+E81+E82+E83</f>
        <v>27708.682</v>
      </c>
      <c r="F78" s="22">
        <f>F79+F80+F81+F82+F83</f>
        <v>1630.86818</v>
      </c>
      <c r="G78" s="22">
        <f>G79+G80+G81+G82+G83</f>
        <v>0</v>
      </c>
      <c r="H78" s="61" t="s">
        <v>68</v>
      </c>
    </row>
    <row r="79" spans="1:8" ht="21.75" customHeight="1">
      <c r="A79" s="39"/>
      <c r="B79" s="59"/>
      <c r="C79" s="5">
        <v>2014</v>
      </c>
      <c r="D79" s="13">
        <f>E79+F79+G79</f>
        <v>5264.534</v>
      </c>
      <c r="E79" s="13">
        <v>4785.94</v>
      </c>
      <c r="F79" s="14">
        <v>478.594</v>
      </c>
      <c r="G79" s="14">
        <v>0</v>
      </c>
      <c r="H79" s="62"/>
    </row>
    <row r="80" spans="1:8" ht="21.75" customHeight="1">
      <c r="A80" s="39"/>
      <c r="B80" s="59"/>
      <c r="C80" s="5">
        <v>2015</v>
      </c>
      <c r="D80" s="13">
        <f>E80+F80+G80</f>
        <v>6337.50809</v>
      </c>
      <c r="E80" s="13">
        <v>5761.371</v>
      </c>
      <c r="F80" s="14">
        <v>576.13709</v>
      </c>
      <c r="G80" s="14">
        <v>0</v>
      </c>
      <c r="H80" s="62"/>
    </row>
    <row r="81" spans="1:8" ht="21.75" customHeight="1">
      <c r="A81" s="39"/>
      <c r="B81" s="59"/>
      <c r="C81" s="5">
        <v>2016</v>
      </c>
      <c r="D81" s="13">
        <f>E81+F81+G81</f>
        <v>6337.50809</v>
      </c>
      <c r="E81" s="13">
        <v>5761.371</v>
      </c>
      <c r="F81" s="14">
        <v>576.13709</v>
      </c>
      <c r="G81" s="14">
        <v>0</v>
      </c>
      <c r="H81" s="62"/>
    </row>
    <row r="82" spans="1:8" ht="21.75" customHeight="1">
      <c r="A82" s="39"/>
      <c r="B82" s="59"/>
      <c r="C82" s="5">
        <v>2017</v>
      </c>
      <c r="D82" s="23">
        <f>E82+F82+G82</f>
        <v>5700</v>
      </c>
      <c r="E82" s="13">
        <v>5700</v>
      </c>
      <c r="F82" s="14">
        <v>0</v>
      </c>
      <c r="G82" s="14">
        <v>0</v>
      </c>
      <c r="H82" s="62"/>
    </row>
    <row r="83" spans="1:8" ht="21.75" customHeight="1">
      <c r="A83" s="39"/>
      <c r="B83" s="60"/>
      <c r="C83" s="5">
        <v>2018</v>
      </c>
      <c r="D83" s="23">
        <f>E83+F83+G83</f>
        <v>5700</v>
      </c>
      <c r="E83" s="13">
        <v>5700</v>
      </c>
      <c r="F83" s="14">
        <v>0</v>
      </c>
      <c r="G83" s="14">
        <v>0</v>
      </c>
      <c r="H83" s="63"/>
    </row>
    <row r="84" spans="1:8" ht="17.25" customHeight="1">
      <c r="A84" s="38" t="s">
        <v>36</v>
      </c>
      <c r="B84" s="51" t="s">
        <v>18</v>
      </c>
      <c r="C84" s="5" t="s">
        <v>4</v>
      </c>
      <c r="D84" s="13">
        <f>D85+D86+D87+D88+D89</f>
        <v>1460</v>
      </c>
      <c r="E84" s="13">
        <f>E85+E86+E87+E88+E89</f>
        <v>1400</v>
      </c>
      <c r="F84" s="22">
        <f>F85+F86+F87+F88+F89</f>
        <v>60</v>
      </c>
      <c r="G84" s="22">
        <f>G85+G86+G87+G88+G89</f>
        <v>0</v>
      </c>
      <c r="H84" s="93" t="s">
        <v>19</v>
      </c>
    </row>
    <row r="85" spans="1:8" ht="17.25" customHeight="1">
      <c r="A85" s="39"/>
      <c r="B85" s="73"/>
      <c r="C85" s="5">
        <v>2014</v>
      </c>
      <c r="D85" s="13">
        <v>0</v>
      </c>
      <c r="E85" s="14">
        <v>0</v>
      </c>
      <c r="F85" s="14">
        <v>0</v>
      </c>
      <c r="G85" s="14">
        <v>0</v>
      </c>
      <c r="H85" s="93"/>
    </row>
    <row r="86" spans="1:8" ht="17.25" customHeight="1">
      <c r="A86" s="39"/>
      <c r="B86" s="73"/>
      <c r="C86" s="5">
        <v>2015</v>
      </c>
      <c r="D86" s="13">
        <f>E86+F86+G86</f>
        <v>330</v>
      </c>
      <c r="E86" s="13">
        <v>300</v>
      </c>
      <c r="F86" s="14">
        <v>30</v>
      </c>
      <c r="G86" s="14">
        <v>0</v>
      </c>
      <c r="H86" s="93"/>
    </row>
    <row r="87" spans="1:8" ht="17.25" customHeight="1">
      <c r="A87" s="39"/>
      <c r="B87" s="73"/>
      <c r="C87" s="5">
        <v>2016</v>
      </c>
      <c r="D87" s="13">
        <f>E87+F87+G87</f>
        <v>330</v>
      </c>
      <c r="E87" s="13">
        <v>300</v>
      </c>
      <c r="F87" s="14">
        <v>30</v>
      </c>
      <c r="G87" s="14">
        <v>0</v>
      </c>
      <c r="H87" s="93"/>
    </row>
    <row r="88" spans="1:8" ht="17.25" customHeight="1">
      <c r="A88" s="39"/>
      <c r="B88" s="73"/>
      <c r="C88" s="5">
        <v>2017</v>
      </c>
      <c r="D88" s="13">
        <f>E88+F88+G88</f>
        <v>400</v>
      </c>
      <c r="E88" s="13">
        <v>400</v>
      </c>
      <c r="F88" s="14">
        <v>0</v>
      </c>
      <c r="G88" s="14">
        <v>0</v>
      </c>
      <c r="H88" s="93"/>
    </row>
    <row r="89" spans="1:8" ht="17.25" customHeight="1">
      <c r="A89" s="39"/>
      <c r="B89" s="74"/>
      <c r="C89" s="5">
        <v>2018</v>
      </c>
      <c r="D89" s="13">
        <f>E89+F89+G89</f>
        <v>400</v>
      </c>
      <c r="E89" s="13">
        <v>400</v>
      </c>
      <c r="F89" s="14">
        <v>0</v>
      </c>
      <c r="G89" s="14">
        <v>0</v>
      </c>
      <c r="H89" s="93"/>
    </row>
    <row r="90" spans="1:8" ht="17.25" customHeight="1">
      <c r="A90" s="38" t="s">
        <v>37</v>
      </c>
      <c r="B90" s="51" t="s">
        <v>45</v>
      </c>
      <c r="C90" s="5" t="s">
        <v>4</v>
      </c>
      <c r="D90" s="13">
        <f>D91+D92+D93+D94+D95</f>
        <v>5800</v>
      </c>
      <c r="E90" s="13">
        <f>E91+E92+E93+E94+E95</f>
        <v>5600</v>
      </c>
      <c r="F90" s="24">
        <f>F91+F92+F93+F94+F95</f>
        <v>200</v>
      </c>
      <c r="G90" s="14">
        <f>G91+G92+G93+G94+G95</f>
        <v>0</v>
      </c>
      <c r="H90" s="80" t="s">
        <v>69</v>
      </c>
    </row>
    <row r="91" spans="1:8" ht="17.25" customHeight="1">
      <c r="A91" s="39"/>
      <c r="B91" s="73"/>
      <c r="C91" s="5">
        <v>2014</v>
      </c>
      <c r="D91" s="13">
        <f>E91+F91+G91</f>
        <v>0</v>
      </c>
      <c r="E91" s="13">
        <v>0</v>
      </c>
      <c r="F91" s="14">
        <v>0</v>
      </c>
      <c r="G91" s="14">
        <v>0</v>
      </c>
      <c r="H91" s="81"/>
    </row>
    <row r="92" spans="1:8" ht="17.25" customHeight="1">
      <c r="A92" s="39"/>
      <c r="B92" s="73"/>
      <c r="C92" s="5">
        <v>2015</v>
      </c>
      <c r="D92" s="13">
        <f>E92+F92+G92</f>
        <v>1100</v>
      </c>
      <c r="E92" s="13">
        <v>1000</v>
      </c>
      <c r="F92" s="14">
        <v>100</v>
      </c>
      <c r="G92" s="14">
        <v>0</v>
      </c>
      <c r="H92" s="81"/>
    </row>
    <row r="93" spans="1:8" ht="17.25" customHeight="1">
      <c r="A93" s="39"/>
      <c r="B93" s="73"/>
      <c r="C93" s="5">
        <v>2016</v>
      </c>
      <c r="D93" s="13">
        <f>E93+F93+G93</f>
        <v>1100</v>
      </c>
      <c r="E93" s="13">
        <v>1000</v>
      </c>
      <c r="F93" s="14">
        <v>100</v>
      </c>
      <c r="G93" s="14">
        <v>0</v>
      </c>
      <c r="H93" s="81"/>
    </row>
    <row r="94" spans="1:8" ht="17.25" customHeight="1">
      <c r="A94" s="39"/>
      <c r="B94" s="73"/>
      <c r="C94" s="5">
        <v>2017</v>
      </c>
      <c r="D94" s="13">
        <f>E94+F94+G94</f>
        <v>1800</v>
      </c>
      <c r="E94" s="13">
        <v>1800</v>
      </c>
      <c r="F94" s="14">
        <v>0</v>
      </c>
      <c r="G94" s="14">
        <v>0</v>
      </c>
      <c r="H94" s="81"/>
    </row>
    <row r="95" spans="1:8" ht="17.25" customHeight="1">
      <c r="A95" s="39"/>
      <c r="B95" s="74"/>
      <c r="C95" s="5">
        <v>2018</v>
      </c>
      <c r="D95" s="13">
        <f>E95+F95+G95</f>
        <v>1800</v>
      </c>
      <c r="E95" s="13">
        <v>1800</v>
      </c>
      <c r="F95" s="14">
        <v>0</v>
      </c>
      <c r="G95" s="14">
        <v>0</v>
      </c>
      <c r="H95" s="81"/>
    </row>
    <row r="96" spans="1:8" ht="17.25" customHeight="1">
      <c r="A96" s="38" t="s">
        <v>41</v>
      </c>
      <c r="B96" s="51" t="s">
        <v>46</v>
      </c>
      <c r="C96" s="5" t="s">
        <v>4</v>
      </c>
      <c r="D96" s="13">
        <f>D97+D98+D99+D100+D101</f>
        <v>16899.9</v>
      </c>
      <c r="E96" s="13">
        <f>E97+E98+E99+E100+E101</f>
        <v>15909</v>
      </c>
      <c r="F96" s="13">
        <f>F97+F98+F99+F100+F101</f>
        <v>990.9</v>
      </c>
      <c r="G96" s="13">
        <f>G97+G98+G99+G100+G101</f>
        <v>0</v>
      </c>
      <c r="H96" s="51" t="s">
        <v>60</v>
      </c>
    </row>
    <row r="97" spans="1:8" ht="17.25" customHeight="1">
      <c r="A97" s="39"/>
      <c r="B97" s="73"/>
      <c r="C97" s="5">
        <v>2014</v>
      </c>
      <c r="D97" s="13">
        <f>E97+F97+G97</f>
        <v>3199.9</v>
      </c>
      <c r="E97" s="13">
        <v>2909</v>
      </c>
      <c r="F97" s="14">
        <v>290.9</v>
      </c>
      <c r="G97" s="22">
        <v>0</v>
      </c>
      <c r="H97" s="73"/>
    </row>
    <row r="98" spans="1:8" ht="17.25" customHeight="1">
      <c r="A98" s="39"/>
      <c r="B98" s="73"/>
      <c r="C98" s="5">
        <v>2015</v>
      </c>
      <c r="D98" s="13">
        <f>E98+F98+G98</f>
        <v>3300</v>
      </c>
      <c r="E98" s="13">
        <v>3000</v>
      </c>
      <c r="F98" s="14">
        <v>300</v>
      </c>
      <c r="G98" s="22">
        <v>0</v>
      </c>
      <c r="H98" s="73"/>
    </row>
    <row r="99" spans="1:8" ht="17.25" customHeight="1">
      <c r="A99" s="39"/>
      <c r="B99" s="73"/>
      <c r="C99" s="5">
        <v>2016</v>
      </c>
      <c r="D99" s="13">
        <f>E99+F99+G99</f>
        <v>4400</v>
      </c>
      <c r="E99" s="13">
        <v>4000</v>
      </c>
      <c r="F99" s="14">
        <v>400</v>
      </c>
      <c r="G99" s="22">
        <v>0</v>
      </c>
      <c r="H99" s="73"/>
    </row>
    <row r="100" spans="1:8" ht="17.25" customHeight="1">
      <c r="A100" s="39"/>
      <c r="B100" s="73"/>
      <c r="C100" s="5">
        <v>2017</v>
      </c>
      <c r="D100" s="13">
        <f>E100+F100+G100</f>
        <v>3000</v>
      </c>
      <c r="E100" s="13">
        <v>3000</v>
      </c>
      <c r="F100" s="14">
        <v>0</v>
      </c>
      <c r="G100" s="22">
        <v>0</v>
      </c>
      <c r="H100" s="73"/>
    </row>
    <row r="101" spans="1:8" ht="27" customHeight="1">
      <c r="A101" s="39"/>
      <c r="B101" s="74"/>
      <c r="C101" s="5">
        <v>2018</v>
      </c>
      <c r="D101" s="13">
        <f>E101+F101+G101</f>
        <v>3000</v>
      </c>
      <c r="E101" s="13">
        <v>3000</v>
      </c>
      <c r="F101" s="22">
        <v>0</v>
      </c>
      <c r="G101" s="22">
        <v>0</v>
      </c>
      <c r="H101" s="74"/>
    </row>
    <row r="102" spans="1:8" ht="21.75" customHeight="1">
      <c r="A102" s="38" t="s">
        <v>42</v>
      </c>
      <c r="B102" s="51" t="s">
        <v>48</v>
      </c>
      <c r="C102" s="5" t="s">
        <v>4</v>
      </c>
      <c r="D102" s="13">
        <f>D103+D104+D105+D106+D107</f>
        <v>14100</v>
      </c>
      <c r="E102" s="13">
        <f>E103+E104+E105+E106+E107</f>
        <v>13345.455</v>
      </c>
      <c r="F102" s="22">
        <f>F103+F104+F105+F106+F107</f>
        <v>754.5450000000001</v>
      </c>
      <c r="G102" s="22">
        <f>G103+G104+G105+G106+G107</f>
        <v>0</v>
      </c>
      <c r="H102" s="51" t="s">
        <v>70</v>
      </c>
    </row>
    <row r="103" spans="1:8" ht="21.75" customHeight="1">
      <c r="A103" s="39"/>
      <c r="B103" s="73"/>
      <c r="C103" s="5">
        <v>2014</v>
      </c>
      <c r="D103" s="13">
        <f>E103+F103+G103</f>
        <v>3900</v>
      </c>
      <c r="E103" s="13">
        <v>3545.455</v>
      </c>
      <c r="F103" s="22">
        <v>354.545</v>
      </c>
      <c r="G103" s="22">
        <v>0</v>
      </c>
      <c r="H103" s="82"/>
    </row>
    <row r="104" spans="1:8" ht="21.75" customHeight="1">
      <c r="A104" s="39"/>
      <c r="B104" s="73"/>
      <c r="C104" s="5">
        <v>2015</v>
      </c>
      <c r="D104" s="13">
        <f>E104+F104+G104</f>
        <v>2200</v>
      </c>
      <c r="E104" s="13">
        <v>2000</v>
      </c>
      <c r="F104" s="22">
        <v>200</v>
      </c>
      <c r="G104" s="22">
        <v>0</v>
      </c>
      <c r="H104" s="82"/>
    </row>
    <row r="105" spans="1:8" ht="21.75" customHeight="1">
      <c r="A105" s="39"/>
      <c r="B105" s="73"/>
      <c r="C105" s="5">
        <v>2016</v>
      </c>
      <c r="D105" s="13">
        <f>E105+F105+G105</f>
        <v>2200</v>
      </c>
      <c r="E105" s="13">
        <v>2000</v>
      </c>
      <c r="F105" s="22">
        <v>200</v>
      </c>
      <c r="G105" s="22">
        <v>0</v>
      </c>
      <c r="H105" s="82"/>
    </row>
    <row r="106" spans="1:8" ht="21.75" customHeight="1">
      <c r="A106" s="39"/>
      <c r="B106" s="73"/>
      <c r="C106" s="5">
        <v>2017</v>
      </c>
      <c r="D106" s="13">
        <f>E106+F106+G106</f>
        <v>2900</v>
      </c>
      <c r="E106" s="13">
        <v>2900</v>
      </c>
      <c r="F106" s="22">
        <v>0</v>
      </c>
      <c r="G106" s="22">
        <v>0</v>
      </c>
      <c r="H106" s="82"/>
    </row>
    <row r="107" spans="1:8" ht="21.75" customHeight="1">
      <c r="A107" s="39"/>
      <c r="B107" s="74"/>
      <c r="C107" s="5">
        <v>2018</v>
      </c>
      <c r="D107" s="13">
        <f>E107+F107+G107</f>
        <v>2900</v>
      </c>
      <c r="E107" s="13">
        <v>2900</v>
      </c>
      <c r="F107" s="22">
        <v>0</v>
      </c>
      <c r="G107" s="22">
        <v>0</v>
      </c>
      <c r="H107" s="83"/>
    </row>
    <row r="108" spans="1:8" ht="22.5" customHeight="1">
      <c r="A108" s="38" t="s">
        <v>43</v>
      </c>
      <c r="B108" s="51" t="s">
        <v>49</v>
      </c>
      <c r="C108" s="5" t="s">
        <v>4</v>
      </c>
      <c r="D108" s="13">
        <f>D109+D110+D111+D112+D113</f>
        <v>7132.598</v>
      </c>
      <c r="E108" s="13">
        <f>E109+E110+E111+E112+E113</f>
        <v>6829.635</v>
      </c>
      <c r="F108" s="13">
        <f>F109+F110+F111+F112+F113</f>
        <v>302.96299999999997</v>
      </c>
      <c r="G108" s="13">
        <f>G109+G110+G111+G112+G113</f>
        <v>0</v>
      </c>
      <c r="H108" s="61" t="s">
        <v>71</v>
      </c>
    </row>
    <row r="109" spans="1:8" ht="22.5" customHeight="1">
      <c r="A109" s="39"/>
      <c r="B109" s="73"/>
      <c r="C109" s="5">
        <v>2014</v>
      </c>
      <c r="D109" s="13">
        <f>E109+F109+G109</f>
        <v>0</v>
      </c>
      <c r="E109" s="13">
        <v>0</v>
      </c>
      <c r="F109" s="14">
        <v>0</v>
      </c>
      <c r="G109" s="14">
        <v>0</v>
      </c>
      <c r="H109" s="62"/>
    </row>
    <row r="110" spans="1:8" ht="22.5" customHeight="1">
      <c r="A110" s="39"/>
      <c r="B110" s="73"/>
      <c r="C110" s="5">
        <v>2015</v>
      </c>
      <c r="D110" s="13">
        <f>E110+F110+G110</f>
        <v>2132.598</v>
      </c>
      <c r="E110" s="13">
        <v>1938.725</v>
      </c>
      <c r="F110" s="14">
        <v>193.873</v>
      </c>
      <c r="G110" s="14">
        <v>0</v>
      </c>
      <c r="H110" s="62"/>
    </row>
    <row r="111" spans="1:8" ht="22.5" customHeight="1">
      <c r="A111" s="39"/>
      <c r="B111" s="73"/>
      <c r="C111" s="5">
        <v>2016</v>
      </c>
      <c r="D111" s="13">
        <f>E111+F111+G111</f>
        <v>1200</v>
      </c>
      <c r="E111" s="13">
        <v>1090.91</v>
      </c>
      <c r="F111" s="14">
        <v>109.09</v>
      </c>
      <c r="G111" s="14">
        <v>0</v>
      </c>
      <c r="H111" s="62"/>
    </row>
    <row r="112" spans="1:8" ht="22.5" customHeight="1">
      <c r="A112" s="39"/>
      <c r="B112" s="73"/>
      <c r="C112" s="5">
        <v>2017</v>
      </c>
      <c r="D112" s="13">
        <f>E112+F112+G112</f>
        <v>1900</v>
      </c>
      <c r="E112" s="13">
        <v>1900</v>
      </c>
      <c r="F112" s="22">
        <v>0</v>
      </c>
      <c r="G112" s="14">
        <v>0</v>
      </c>
      <c r="H112" s="62"/>
    </row>
    <row r="113" spans="1:8" ht="22.5" customHeight="1">
      <c r="A113" s="39"/>
      <c r="B113" s="74"/>
      <c r="C113" s="5">
        <v>2018</v>
      </c>
      <c r="D113" s="13">
        <f>E113+F113+G113</f>
        <v>1900</v>
      </c>
      <c r="E113" s="13">
        <v>1900</v>
      </c>
      <c r="F113" s="22">
        <v>0</v>
      </c>
      <c r="G113" s="14">
        <v>0</v>
      </c>
      <c r="H113" s="63"/>
    </row>
    <row r="114" spans="1:8" ht="20.25" customHeight="1">
      <c r="A114" s="38" t="s">
        <v>44</v>
      </c>
      <c r="B114" s="51" t="s">
        <v>20</v>
      </c>
      <c r="C114" s="5" t="s">
        <v>4</v>
      </c>
      <c r="D114" s="13">
        <f>D115+D116+D117+D118+D119</f>
        <v>4768</v>
      </c>
      <c r="E114" s="13">
        <f>E115+E116+E117+E118+E119</f>
        <v>4480</v>
      </c>
      <c r="F114" s="13">
        <f>F115+F116+F117+F118+F119</f>
        <v>288</v>
      </c>
      <c r="G114" s="13">
        <f>G115+G116+G117+G118+G119</f>
        <v>0</v>
      </c>
      <c r="H114" s="61" t="s">
        <v>72</v>
      </c>
    </row>
    <row r="115" spans="1:8" ht="17.25" customHeight="1">
      <c r="A115" s="39"/>
      <c r="B115" s="73"/>
      <c r="C115" s="5">
        <v>2014</v>
      </c>
      <c r="D115" s="13">
        <f>E115+F115+G115</f>
        <v>600</v>
      </c>
      <c r="E115" s="13">
        <v>545.455</v>
      </c>
      <c r="F115" s="14">
        <v>54.545</v>
      </c>
      <c r="G115" s="22">
        <v>0</v>
      </c>
      <c r="H115" s="91"/>
    </row>
    <row r="116" spans="1:8" ht="18.75" customHeight="1">
      <c r="A116" s="39"/>
      <c r="B116" s="73"/>
      <c r="C116" s="5">
        <v>2015</v>
      </c>
      <c r="D116" s="13">
        <f>E116+F116+G116</f>
        <v>852</v>
      </c>
      <c r="E116" s="13">
        <v>774.545</v>
      </c>
      <c r="F116" s="14">
        <v>77.455</v>
      </c>
      <c r="G116" s="22">
        <v>0</v>
      </c>
      <c r="H116" s="91"/>
    </row>
    <row r="117" spans="1:8" ht="17.25" customHeight="1">
      <c r="A117" s="39"/>
      <c r="B117" s="73"/>
      <c r="C117" s="5">
        <v>2016</v>
      </c>
      <c r="D117" s="13">
        <f>E117+F117+G117</f>
        <v>1716</v>
      </c>
      <c r="E117" s="13">
        <v>1560</v>
      </c>
      <c r="F117" s="14">
        <v>156</v>
      </c>
      <c r="G117" s="22">
        <v>0</v>
      </c>
      <c r="H117" s="91"/>
    </row>
    <row r="118" spans="1:8" ht="17.25" customHeight="1">
      <c r="A118" s="39"/>
      <c r="B118" s="73"/>
      <c r="C118" s="5">
        <v>2017</v>
      </c>
      <c r="D118" s="13">
        <f>E118+F118+G118</f>
        <v>800</v>
      </c>
      <c r="E118" s="13">
        <v>800</v>
      </c>
      <c r="F118" s="14">
        <v>0</v>
      </c>
      <c r="G118" s="22">
        <v>0</v>
      </c>
      <c r="H118" s="91"/>
    </row>
    <row r="119" spans="1:8" ht="17.25" customHeight="1">
      <c r="A119" s="39"/>
      <c r="B119" s="74"/>
      <c r="C119" s="5">
        <v>2018</v>
      </c>
      <c r="D119" s="13">
        <f>E119+F119+G119</f>
        <v>800</v>
      </c>
      <c r="E119" s="13">
        <v>800</v>
      </c>
      <c r="F119" s="14">
        <v>0</v>
      </c>
      <c r="G119" s="22">
        <v>0</v>
      </c>
      <c r="H119" s="92"/>
    </row>
    <row r="120" spans="1:8" ht="17.25" customHeight="1">
      <c r="A120" s="39"/>
      <c r="B120" s="44" t="s">
        <v>80</v>
      </c>
      <c r="C120" s="29" t="s">
        <v>4</v>
      </c>
      <c r="D120" s="17">
        <f>D121+D122+D123+D124+D125</f>
        <v>79500.04818</v>
      </c>
      <c r="E120" s="17">
        <f>E121+E122+E123+E124+E125</f>
        <v>75272.772</v>
      </c>
      <c r="F120" s="17">
        <f>F121+F122+F123+F124+F125</f>
        <v>4227.27618</v>
      </c>
      <c r="G120" s="17">
        <f>G121+G122+G123+G124+G125</f>
        <v>0</v>
      </c>
      <c r="H120" s="101"/>
    </row>
    <row r="121" spans="1:8" ht="17.25" customHeight="1">
      <c r="A121" s="39"/>
      <c r="B121" s="44"/>
      <c r="C121" s="29">
        <v>2014</v>
      </c>
      <c r="D121" s="17">
        <f>E121+F121+G121</f>
        <v>12964.434000000001</v>
      </c>
      <c r="E121" s="17">
        <f aca="true" t="shared" si="5" ref="E121:G125">E79+E85+E91+E97+E103+E109+E115</f>
        <v>11785.85</v>
      </c>
      <c r="F121" s="17">
        <f t="shared" si="5"/>
        <v>1178.584</v>
      </c>
      <c r="G121" s="17">
        <f t="shared" si="5"/>
        <v>0</v>
      </c>
      <c r="H121" s="91"/>
    </row>
    <row r="122" spans="1:8" ht="17.25" customHeight="1">
      <c r="A122" s="39"/>
      <c r="B122" s="44"/>
      <c r="C122" s="29">
        <v>2015</v>
      </c>
      <c r="D122" s="17">
        <f>E122+F122+G122</f>
        <v>16252.10609</v>
      </c>
      <c r="E122" s="17">
        <f t="shared" si="5"/>
        <v>14774.641</v>
      </c>
      <c r="F122" s="17">
        <f t="shared" si="5"/>
        <v>1477.46509</v>
      </c>
      <c r="G122" s="17">
        <f t="shared" si="5"/>
        <v>0</v>
      </c>
      <c r="H122" s="91"/>
    </row>
    <row r="123" spans="1:8" ht="17.25" customHeight="1">
      <c r="A123" s="39"/>
      <c r="B123" s="44"/>
      <c r="C123" s="29">
        <v>2016</v>
      </c>
      <c r="D123" s="17">
        <f>E123+F123+G123</f>
        <v>17283.50809</v>
      </c>
      <c r="E123" s="17">
        <f t="shared" si="5"/>
        <v>15712.280999999999</v>
      </c>
      <c r="F123" s="17">
        <f t="shared" si="5"/>
        <v>1571.2270899999999</v>
      </c>
      <c r="G123" s="17">
        <f t="shared" si="5"/>
        <v>0</v>
      </c>
      <c r="H123" s="91"/>
    </row>
    <row r="124" spans="1:8" ht="17.25" customHeight="1">
      <c r="A124" s="39"/>
      <c r="B124" s="44"/>
      <c r="C124" s="29">
        <v>2017</v>
      </c>
      <c r="D124" s="17">
        <f>E124+F124+G124</f>
        <v>16500</v>
      </c>
      <c r="E124" s="17">
        <f t="shared" si="5"/>
        <v>16500</v>
      </c>
      <c r="F124" s="17">
        <f t="shared" si="5"/>
        <v>0</v>
      </c>
      <c r="G124" s="17">
        <f t="shared" si="5"/>
        <v>0</v>
      </c>
      <c r="H124" s="91"/>
    </row>
    <row r="125" spans="1:8" ht="17.25" customHeight="1">
      <c r="A125" s="39"/>
      <c r="B125" s="44"/>
      <c r="C125" s="29">
        <v>2018</v>
      </c>
      <c r="D125" s="17">
        <f>E125+F125+G125</f>
        <v>16500</v>
      </c>
      <c r="E125" s="17">
        <f t="shared" si="5"/>
        <v>16500</v>
      </c>
      <c r="F125" s="17">
        <f t="shared" si="5"/>
        <v>0</v>
      </c>
      <c r="G125" s="17">
        <f t="shared" si="5"/>
        <v>0</v>
      </c>
      <c r="H125" s="92"/>
    </row>
    <row r="126" spans="1:8" s="4" customFormat="1" ht="17.25" customHeight="1">
      <c r="A126" s="33" t="s">
        <v>21</v>
      </c>
      <c r="B126" s="84" t="s">
        <v>78</v>
      </c>
      <c r="C126" s="85"/>
      <c r="D126" s="85"/>
      <c r="E126" s="85"/>
      <c r="F126" s="85"/>
      <c r="G126" s="85"/>
      <c r="H126" s="102"/>
    </row>
    <row r="127" spans="1:8" s="4" customFormat="1" ht="17.25" customHeight="1">
      <c r="A127" s="38" t="s">
        <v>38</v>
      </c>
      <c r="B127" s="103" t="s">
        <v>22</v>
      </c>
      <c r="C127" s="5" t="s">
        <v>4</v>
      </c>
      <c r="D127" s="14">
        <f>D128+D129+D130+D131+D132</f>
        <v>31600</v>
      </c>
      <c r="E127" s="14">
        <f>E128+E129+E130+E131+E132</f>
        <v>24300</v>
      </c>
      <c r="F127" s="14">
        <f>F128+F129+F130+F131+F132</f>
        <v>7300</v>
      </c>
      <c r="G127" s="14">
        <f>G128+G129+G130+G131+G132</f>
        <v>0</v>
      </c>
      <c r="H127" s="61" t="s">
        <v>82</v>
      </c>
    </row>
    <row r="128" spans="1:8" s="4" customFormat="1" ht="17.25" customHeight="1">
      <c r="A128" s="38"/>
      <c r="B128" s="104"/>
      <c r="C128" s="5">
        <v>2014</v>
      </c>
      <c r="D128" s="14">
        <f>E128+F128+G128</f>
        <v>7200</v>
      </c>
      <c r="E128" s="14">
        <v>4700</v>
      </c>
      <c r="F128" s="14">
        <v>2500</v>
      </c>
      <c r="G128" s="14">
        <v>0</v>
      </c>
      <c r="H128" s="82"/>
    </row>
    <row r="129" spans="1:8" s="4" customFormat="1" ht="17.25" customHeight="1">
      <c r="A129" s="38"/>
      <c r="B129" s="104"/>
      <c r="C129" s="5">
        <v>2015</v>
      </c>
      <c r="D129" s="14">
        <f>E129+F129+G129</f>
        <v>7200</v>
      </c>
      <c r="E129" s="14">
        <v>4800</v>
      </c>
      <c r="F129" s="14">
        <v>2400</v>
      </c>
      <c r="G129" s="14">
        <v>0</v>
      </c>
      <c r="H129" s="82"/>
    </row>
    <row r="130" spans="1:8" s="4" customFormat="1" ht="17.25" customHeight="1">
      <c r="A130" s="38"/>
      <c r="B130" s="104"/>
      <c r="C130" s="5">
        <v>2016</v>
      </c>
      <c r="D130" s="14">
        <f>E130+F130+G130</f>
        <v>7200</v>
      </c>
      <c r="E130" s="14">
        <v>4800</v>
      </c>
      <c r="F130" s="14">
        <v>2400</v>
      </c>
      <c r="G130" s="14">
        <v>0</v>
      </c>
      <c r="H130" s="82"/>
    </row>
    <row r="131" spans="1:8" s="4" customFormat="1" ht="17.25" customHeight="1">
      <c r="A131" s="38"/>
      <c r="B131" s="104"/>
      <c r="C131" s="5">
        <v>2017</v>
      </c>
      <c r="D131" s="14">
        <f>E131+F131+G131</f>
        <v>5000</v>
      </c>
      <c r="E131" s="14">
        <v>5000</v>
      </c>
      <c r="F131" s="14">
        <v>0</v>
      </c>
      <c r="G131" s="14">
        <v>0</v>
      </c>
      <c r="H131" s="82"/>
    </row>
    <row r="132" spans="1:8" s="4" customFormat="1" ht="23.25" customHeight="1">
      <c r="A132" s="97"/>
      <c r="B132" s="105"/>
      <c r="C132" s="5">
        <v>2018</v>
      </c>
      <c r="D132" s="14">
        <f>E132+F132+G132</f>
        <v>5000</v>
      </c>
      <c r="E132" s="14">
        <v>5000</v>
      </c>
      <c r="F132" s="14">
        <v>0</v>
      </c>
      <c r="G132" s="14">
        <v>0</v>
      </c>
      <c r="H132" s="83"/>
    </row>
    <row r="133" spans="1:8" s="4" customFormat="1" ht="17.25" customHeight="1">
      <c r="A133" s="100"/>
      <c r="B133" s="44" t="s">
        <v>81</v>
      </c>
      <c r="C133" s="29" t="s">
        <v>4</v>
      </c>
      <c r="D133" s="17">
        <f>D134+D135+D136+D137+D138</f>
        <v>31600</v>
      </c>
      <c r="E133" s="17">
        <f>E134+E135+E136+E137+E138</f>
        <v>24300</v>
      </c>
      <c r="F133" s="17">
        <f>F134+F135+F136+F137+F138</f>
        <v>7300</v>
      </c>
      <c r="G133" s="17">
        <f>G134+G135+G136+G137+G138</f>
        <v>0</v>
      </c>
      <c r="H133" s="61"/>
    </row>
    <row r="134" spans="1:8" s="4" customFormat="1" ht="17.25" customHeight="1">
      <c r="A134" s="100"/>
      <c r="B134" s="44"/>
      <c r="C134" s="29">
        <v>2014</v>
      </c>
      <c r="D134" s="17">
        <f>E134+F134+G134</f>
        <v>7200</v>
      </c>
      <c r="E134" s="17">
        <f aca="true" t="shared" si="6" ref="E134:G138">E128</f>
        <v>4700</v>
      </c>
      <c r="F134" s="17">
        <f t="shared" si="6"/>
        <v>2500</v>
      </c>
      <c r="G134" s="17">
        <f t="shared" si="6"/>
        <v>0</v>
      </c>
      <c r="H134" s="82"/>
    </row>
    <row r="135" spans="1:8" s="4" customFormat="1" ht="17.25" customHeight="1">
      <c r="A135" s="100"/>
      <c r="B135" s="44"/>
      <c r="C135" s="29">
        <v>2015</v>
      </c>
      <c r="D135" s="17">
        <f>E135+F135+G135</f>
        <v>7200</v>
      </c>
      <c r="E135" s="17">
        <f t="shared" si="6"/>
        <v>4800</v>
      </c>
      <c r="F135" s="17">
        <f t="shared" si="6"/>
        <v>2400</v>
      </c>
      <c r="G135" s="17">
        <f t="shared" si="6"/>
        <v>0</v>
      </c>
      <c r="H135" s="82"/>
    </row>
    <row r="136" spans="1:8" s="4" customFormat="1" ht="17.25" customHeight="1">
      <c r="A136" s="100"/>
      <c r="B136" s="44"/>
      <c r="C136" s="29">
        <v>2016</v>
      </c>
      <c r="D136" s="17">
        <f>E136+F136+G136</f>
        <v>7200</v>
      </c>
      <c r="E136" s="17">
        <f t="shared" si="6"/>
        <v>4800</v>
      </c>
      <c r="F136" s="17">
        <f t="shared" si="6"/>
        <v>2400</v>
      </c>
      <c r="G136" s="17">
        <f t="shared" si="6"/>
        <v>0</v>
      </c>
      <c r="H136" s="82"/>
    </row>
    <row r="137" spans="1:8" s="4" customFormat="1" ht="17.25" customHeight="1">
      <c r="A137" s="100"/>
      <c r="B137" s="44"/>
      <c r="C137" s="29">
        <v>2017</v>
      </c>
      <c r="D137" s="17">
        <f>E137+F137+G137</f>
        <v>5000</v>
      </c>
      <c r="E137" s="17">
        <f t="shared" si="6"/>
        <v>5000</v>
      </c>
      <c r="F137" s="17">
        <f t="shared" si="6"/>
        <v>0</v>
      </c>
      <c r="G137" s="17">
        <f t="shared" si="6"/>
        <v>0</v>
      </c>
      <c r="H137" s="82"/>
    </row>
    <row r="138" spans="1:8" s="4" customFormat="1" ht="17.25" customHeight="1">
      <c r="A138" s="100"/>
      <c r="B138" s="44"/>
      <c r="C138" s="29">
        <v>2018</v>
      </c>
      <c r="D138" s="17">
        <f>E138+F138+G138</f>
        <v>5000</v>
      </c>
      <c r="E138" s="17">
        <f t="shared" si="6"/>
        <v>5000</v>
      </c>
      <c r="F138" s="17">
        <f t="shared" si="6"/>
        <v>0</v>
      </c>
      <c r="G138" s="17">
        <f t="shared" si="6"/>
        <v>0</v>
      </c>
      <c r="H138" s="83"/>
    </row>
    <row r="139" spans="2:8" ht="12.75">
      <c r="B139" s="6"/>
      <c r="C139" s="6"/>
      <c r="D139" s="25"/>
      <c r="E139" s="25"/>
      <c r="F139" s="6"/>
      <c r="G139" s="6"/>
      <c r="H139" s="6"/>
    </row>
    <row r="141" ht="12.75">
      <c r="D141" s="31">
        <f>D47+D72+D121+D134</f>
        <v>31578.447</v>
      </c>
    </row>
    <row r="142" ht="12.75">
      <c r="D142" s="31">
        <f>D48+D73+D122+D135</f>
        <v>80508.22369</v>
      </c>
    </row>
    <row r="143" spans="3:7" ht="12.75">
      <c r="C143" s="20"/>
      <c r="D143" s="31">
        <f>D49+D74+D123+D136</f>
        <v>48854.679690000004</v>
      </c>
      <c r="E143" s="19"/>
      <c r="F143" s="20"/>
      <c r="G143" s="20"/>
    </row>
    <row r="144" ht="12.75">
      <c r="D144" s="31">
        <f>D50+D75+D124+D137</f>
        <v>86850.12</v>
      </c>
    </row>
    <row r="145" ht="12.75">
      <c r="D145" s="31">
        <f>D51+D76+D125+D138</f>
        <v>83397.12</v>
      </c>
    </row>
    <row r="146" ht="12.75">
      <c r="D146" s="31">
        <f>SUM(D141:D145)</f>
        <v>331188.59038</v>
      </c>
    </row>
  </sheetData>
  <sheetProtection/>
  <mergeCells count="75">
    <mergeCell ref="B133:B138"/>
    <mergeCell ref="A133:A138"/>
    <mergeCell ref="H133:H138"/>
    <mergeCell ref="H120:H125"/>
    <mergeCell ref="B120:B125"/>
    <mergeCell ref="B126:H126"/>
    <mergeCell ref="A127:A132"/>
    <mergeCell ref="B127:B132"/>
    <mergeCell ref="H127:H132"/>
    <mergeCell ref="B71:B76"/>
    <mergeCell ref="A2:H2"/>
    <mergeCell ref="B84:B89"/>
    <mergeCell ref="B59:B64"/>
    <mergeCell ref="A59:A64"/>
    <mergeCell ref="H53:H58"/>
    <mergeCell ref="H59:H64"/>
    <mergeCell ref="A53:A58"/>
    <mergeCell ref="H22:H27"/>
    <mergeCell ref="H28:H33"/>
    <mergeCell ref="B114:B119"/>
    <mergeCell ref="A114:A119"/>
    <mergeCell ref="H114:H119"/>
    <mergeCell ref="A84:A89"/>
    <mergeCell ref="H84:H89"/>
    <mergeCell ref="B96:B101"/>
    <mergeCell ref="A102:A107"/>
    <mergeCell ref="B108:B113"/>
    <mergeCell ref="H96:H101"/>
    <mergeCell ref="H102:H107"/>
    <mergeCell ref="A120:A125"/>
    <mergeCell ref="B77:H77"/>
    <mergeCell ref="B65:B70"/>
    <mergeCell ref="A71:A76"/>
    <mergeCell ref="A108:A113"/>
    <mergeCell ref="H108:H113"/>
    <mergeCell ref="A96:A101"/>
    <mergeCell ref="H71:H76"/>
    <mergeCell ref="B90:B95"/>
    <mergeCell ref="A90:A95"/>
    <mergeCell ref="B102:B107"/>
    <mergeCell ref="H16:H21"/>
    <mergeCell ref="B16:B21"/>
    <mergeCell ref="A16:A21"/>
    <mergeCell ref="B22:B27"/>
    <mergeCell ref="A22:A27"/>
    <mergeCell ref="H90:H95"/>
    <mergeCell ref="H65:H70"/>
    <mergeCell ref="B78:B83"/>
    <mergeCell ref="A78:A83"/>
    <mergeCell ref="H78:H83"/>
    <mergeCell ref="A3:H4"/>
    <mergeCell ref="B9:B14"/>
    <mergeCell ref="D5:G5"/>
    <mergeCell ref="D6:G6"/>
    <mergeCell ref="A5:A7"/>
    <mergeCell ref="B5:B7"/>
    <mergeCell ref="C5:C7"/>
    <mergeCell ref="H5:H7"/>
    <mergeCell ref="H9:H14"/>
    <mergeCell ref="B28:B33"/>
    <mergeCell ref="B52:H52"/>
    <mergeCell ref="B40:B45"/>
    <mergeCell ref="A40:A45"/>
    <mergeCell ref="B34:B39"/>
    <mergeCell ref="A28:A33"/>
    <mergeCell ref="B15:H15"/>
    <mergeCell ref="A9:A14"/>
    <mergeCell ref="B53:B58"/>
    <mergeCell ref="A65:A70"/>
    <mergeCell ref="H46:H51"/>
    <mergeCell ref="A34:A39"/>
    <mergeCell ref="B46:B51"/>
    <mergeCell ref="A46:A51"/>
    <mergeCell ref="H40:H45"/>
    <mergeCell ref="H34:H39"/>
  </mergeCells>
  <printOptions/>
  <pageMargins left="0.3937007874015748" right="0.31496062992125984" top="0.55" bottom="0.1968503937007874" header="0.57" footer="0.1968503937007874"/>
  <pageSetup fitToHeight="0" horizontalDpi="600" verticalDpi="600" orientation="landscape" paperSize="9" scale="70" r:id="rId1"/>
  <rowBreaks count="3" manualBreakCount="3">
    <brk id="39" max="7" man="1"/>
    <brk id="76" max="7" man="1"/>
    <brk id="10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2014-02-06T00:55:20Z</cp:lastPrinted>
  <dcterms:created xsi:type="dcterms:W3CDTF">2011-03-10T10:26:24Z</dcterms:created>
  <dcterms:modified xsi:type="dcterms:W3CDTF">2017-11-02T00:39:13Z</dcterms:modified>
  <cp:category/>
  <cp:version/>
  <cp:contentType/>
  <cp:contentStatus/>
</cp:coreProperties>
</file>