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2175" windowWidth="15570" windowHeight="10200" activeTab="0"/>
  </bookViews>
  <sheets>
    <sheet name="3" sheetId="1" r:id="rId1"/>
  </sheets>
  <definedNames>
    <definedName name="_xlnm.Print_Titles" localSheetId="0">'3'!$5:$7</definedName>
    <definedName name="_xlnm.Print_Area" localSheetId="0">'3'!$A$1:$H$186</definedName>
  </definedNames>
  <calcPr fullCalcOnLoad="1"/>
</workbook>
</file>

<file path=xl/sharedStrings.xml><?xml version="1.0" encoding="utf-8"?>
<sst xmlns="http://schemas.openxmlformats.org/spreadsheetml/2006/main" count="136" uniqueCount="103">
  <si>
    <t>Подпрограмма 1  "Энергосбережение и повышение энергетической эффективности в городском округе "поселок Палана"</t>
  </si>
  <si>
    <t>Срок исполнения</t>
  </si>
  <si>
    <t>Всего по Программе</t>
  </si>
  <si>
    <t>в том числе по источникам финансирования</t>
  </si>
  <si>
    <t>Краевой бюджет</t>
  </si>
  <si>
    <t>Местный бюджет</t>
  </si>
  <si>
    <t>Внебюджетные средства</t>
  </si>
  <si>
    <t>Основное мероприятие 1.1. «Проведение энергосберегающих мероприятий по результатам проведенных энергетических обследований в организациях муниципальной бюджетной сферы,  согласно составленным энергетическим паспортам»</t>
  </si>
  <si>
    <t>2.</t>
  </si>
  <si>
    <t>3.</t>
  </si>
  <si>
    <t>Подпрограмма 3 "Благоустройство территории  городского округа "поселок Палана"</t>
  </si>
  <si>
    <t>Основное мероприятие 3.1. "Капитальный ремонт и ремонт автомобильных дорог общего пользования в городском округе "поселок Палана" (в том числе элементов улично-дорожной сети, включая тротуары), дворовых территорий многоквартирных домов и проездов к ним, устройству систем водоотвода"</t>
  </si>
  <si>
    <t>Основное мероприятие 3.2. "Озеленение и ландшафтная организация  территории городского округа "поселок Палана"</t>
  </si>
  <si>
    <t>1. Предусматривается реализация мероприятий по ландшафтной организации территории, устройству газонов,   озеленению.
2.Улучшение внешнего облика городского округа "поселок Палана"</t>
  </si>
  <si>
    <t>Основное мероприятие 3.7. "Устройство,  восстановление детских и других придомовых площадок"</t>
  </si>
  <si>
    <t>4.</t>
  </si>
  <si>
    <t>Основное мероприятие 4.1. "Капитальный ремонт многоквартирных домов в городском округе "поселок Палана"</t>
  </si>
  <si>
    <t>№
п/п</t>
  </si>
  <si>
    <t>1.1</t>
  </si>
  <si>
    <t>1.2</t>
  </si>
  <si>
    <t>2.1</t>
  </si>
  <si>
    <t>2.2</t>
  </si>
  <si>
    <t>2.3</t>
  </si>
  <si>
    <t>1.3</t>
  </si>
  <si>
    <t>Номер и наименование ведомственной целевой программы, основного мероприятия</t>
  </si>
  <si>
    <t>Перечень</t>
  </si>
  <si>
    <t>Всего</t>
  </si>
  <si>
    <t>Основное мероприятие 2.3. "Проведение мероприятий,          направленных    на реконструкцию и строительство систем водоотведения"</t>
  </si>
  <si>
    <t>3.1</t>
  </si>
  <si>
    <t>3.2</t>
  </si>
  <si>
    <t>3.3</t>
  </si>
  <si>
    <t>4.1</t>
  </si>
  <si>
    <t>1.4</t>
  </si>
  <si>
    <t>1.5</t>
  </si>
  <si>
    <t>3.4</t>
  </si>
  <si>
    <t>3.5</t>
  </si>
  <si>
    <t>3.6</t>
  </si>
  <si>
    <t>3.7</t>
  </si>
  <si>
    <t>Основное мероприятие 3.3. "Ремонт и реконструкция элементов  архитектуры ландшафта"</t>
  </si>
  <si>
    <t>Основное мероприятие 3.4.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контейнеров"</t>
  </si>
  <si>
    <t xml:space="preserve">Основное мероприятие 3.5. "Ремонт и реконструкция уличных сетей наружного освещения" </t>
  </si>
  <si>
    <t>Основное мероприятие 3.6. 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</si>
  <si>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>Ожидаемый непосредственный результат
(краткое описание мероприятий)</t>
  </si>
  <si>
    <t>1. Снижение количества  бесхозяйных объектов.
2. Уменьшение потерь энергетических ресурсов при их производстве и передаче (транспортировке).</t>
  </si>
  <si>
    <t>1.Установка коллективных и индивидуальных приборов учета на отпуск коммунальных ресурсов.  
2.Уменьшение объемов потребления энергетических ресурсов (электрической  и тепловой энергии, холодной и горячей воды).</t>
  </si>
  <si>
    <t>1. Предусматривается реализация мероприятий, направленных на установку приборов учета, модернизацию энергомеханического  оборудования,  систем    измерения    количества   и    качества    воды,  укрепление   (восстановление)   зон санитарной охраны источников водоснабжения.
2. Обеспечение питьевой водой нормативного качества.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</si>
  <si>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канализационного хозяйства. 
2. Улучшение качества предоставления услуги по водоотведению   и улучшение экологической обстановки.</t>
  </si>
  <si>
    <t xml:space="preserve">1.Планируется реализация мероприятий по ремонту, капитальному ремонту автомобильных дорог, дворовых территорий многоквартирных домов и проездов к ним.
2.Формирование благоприятных и комфортных условий для жизнедеятельности населения городского округа "поселок Палана" </t>
  </si>
  <si>
    <t>1. Планируется проведение комплекса работ по ремонту и реконструкции элементов ландшафтной архитектуры – подпорных стенок, лестниц, памятных знаков,стеллы.
2.Улучшение внешнего облика городского округа "поселок Палана".</t>
  </si>
  <si>
    <t>1. Планируется реализация мероприятий по устройству и восстановлению систем наружного освещения улиц, проездов, дворовых территорий, площадок, сквера в городском округе "поселок Палана"
2. Улучшение внешнего облика городского округа "поселок Палана".</t>
  </si>
  <si>
    <t>1.Планируется реализация мероприятий по обустройству парка, сквера, благоустройство мест захоронений, ограждению объектов социальной сферы, парка и  сквера. 
2. Комфортные условия для жизнедеятельности населения городского округа "поселок Палана".</t>
  </si>
  <si>
    <t>1. Планируется реализация мероприятий по устройству новых и обустройству существующих детских площадок, площадок отдыха. 
2. Комфортные условия для жизнедеятельности населения городского округа "поселок Палана".</t>
  </si>
  <si>
    <t>1. Предусматривается реализация энергосберегающих мероприятий, рекомендованных к проведению в энергетических паспортах по результатам энергетических обследований. 
2. Уменьшение объемов потребления энергетических ресурсов (электрической  и тепловой энергии, холодной и горячей воды).</t>
  </si>
  <si>
    <t>Всего по Подпрограмме 1.</t>
  </si>
  <si>
    <t>Подпрограмма 4  "Капитальный ремонт многоквартирных домов в городском округе "поселок Палана"</t>
  </si>
  <si>
    <t>Всего по Подпрограмме 2.</t>
  </si>
  <si>
    <t>Всего по Подпрограмме 3.</t>
  </si>
  <si>
    <t>Всего по Подпрограмме 4.</t>
  </si>
  <si>
    <t>1. Планируется проведение частичного капитального ремонта многоквартирных домов (в том числе ремонт внутридомовых инженерных систем, ремонт крыш, ремонт фасадов, ремонт фундаментов) в городском округе «поселок Палана»;                                                                           2.Уменьшение доли многоквартирных домов требующих капитального ремонта.</t>
  </si>
  <si>
    <t>1.</t>
  </si>
  <si>
    <t>0,00000</t>
  </si>
  <si>
    <t xml:space="preserve">  </t>
  </si>
  <si>
    <t>1.6</t>
  </si>
  <si>
    <t>Основное мероприятие 1.2. "Проведение мероприятий, направленных на ремонт ветхих и аварийных сетей"</t>
  </si>
  <si>
    <t xml:space="preserve">Основное мероприятие 1.3
"Проведение энергосберегающих мероприятий по результатам проведенных энергетических обследований, согласно составленным энергетическим паспортам и программам энергосбережения в организациях с участием муниципального образования Камчатского края"
</t>
  </si>
  <si>
    <t>Основное мероприятие 2.1.  "Проведение мероприятий, направленных      на реконструкцию и  строительство систем водоснабжения "</t>
  </si>
  <si>
    <t>Основное мероприятие 2.2. "Проведение технических мероприятий,           направленных на решение вопросов по улучшению работы систем водоснабжения и водоотведения"</t>
  </si>
  <si>
    <t>1.7</t>
  </si>
  <si>
    <t>36910,00000</t>
  </si>
  <si>
    <t>383,16922</t>
  </si>
  <si>
    <t>3.8.</t>
  </si>
  <si>
    <t>Основное мероприятие 3.8. "Содержание автомобильных дорог общего пользования"</t>
  </si>
  <si>
    <t>3.9.</t>
  </si>
  <si>
    <t>Основное мероприятие 3.9. "Уличное освещение"</t>
  </si>
  <si>
    <t>1. Планируется реализация мероприятий по содержанию уличного освещения городского округа "поселок Палана".                  2. Комфортные условия для жизнедеятельности населения городского округа "поселок Палана".</t>
  </si>
  <si>
    <t>1. Планируется реализация мероприятий по содержанию улично-дорожной сети городского округа "поселок Палана".               2. Комфортные условия для жизнедеятельности населения городского округа "поселок Палана".</t>
  </si>
  <si>
    <t>3.10.</t>
  </si>
  <si>
    <t>Основное мероприятие 3.10. "Уборка твердых бытовых отходов и крупногабаритного мусора с территории городского округа "поселок Палана"</t>
  </si>
  <si>
    <t>3.11.</t>
  </si>
  <si>
    <t>Основное мероприятие 3.11. "Прочие мероприятия по благоустройству городского округа "поселок Палана"</t>
  </si>
  <si>
    <t>609,000</t>
  </si>
  <si>
    <t>1.   Планируется приобретение строительно-дорожной и коммунальной техники.                                                                                                   2. Улучшение внешнего облика городского округа "поселок Палана".</t>
  </si>
  <si>
    <t>4.2.</t>
  </si>
  <si>
    <t>Основное мероприятие 4.2."Прочие мероприятия в области жилищного хозяйства"</t>
  </si>
  <si>
    <t>1 Планируется проведение прочих мероприятий в области жилищного хозяйства (кроме капитального ремонта) .2.Уменьшение доли многоквартирных домов требующих  ремонта.</t>
  </si>
  <si>
    <t>1. Планируется  проведение мероприятий по содержанию и ремонту элементов благоустройства на  территории  городского округа "поселок Палана".     2. Улучшение внешнего облика городского округа "поселок Палана".</t>
  </si>
  <si>
    <t>Основное мероприятие 1.7. "Модернизация систем энерго- теплоснабжения на территории городского округа «поселок Палана".                                                                      Изготовление ПСД для объекта: "Сейсмоусиление здания котельной "Центральная" городского округа "поселок Палана"</t>
  </si>
  <si>
    <t xml:space="preserve">Основное мероприятие 1.4."Модернизация систем энерго-, теплоснабжения и объектов коммунально-бытового назначения на территории городского округа «поселок Палана». </t>
  </si>
  <si>
    <t xml:space="preserve">Основное мероприятие 1.5."Мероприятия, направленные на 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комплексов". </t>
  </si>
  <si>
    <t>Основное мероприятие 1.6. «Проведение мероприятий по установке коллективных (общедомовых) приборов учета в многоквартирных домах городского округа «поселок Палана», узлов учета коммунальных ресурсов на источниках тепло-, водоснабжения, а также индивидуальных приборов учета на объектах муниципального жилищного фонда и в жилых помещениях, находящихся в собственности граждан, имеющих право на допол-нительную меру социальной поддержки».</t>
  </si>
  <si>
    <t xml:space="preserve">
1. Капитальный ремонт, замена ветхих инженерных сетей.
2. Уменьшение потерь энергетических ресурсов при их передаче (транспортировке). </t>
  </si>
  <si>
    <t>1. Реализация энергосберегающих мероприятий, рекомендованных к проведению в энергетических паспортах по результатам энергетических обследований.
2. Уменьшение объемов потребления энергетических ресурсов (электрической и тепловой энергии, холодной и горячей воды)</t>
  </si>
  <si>
    <t>1. Реализация настоящего мероприятия предполагает реконструкцию и строительство объектов систем энерго-, теплоснабжения, жилищно-коммунального хозяйства и коммунально-бытового назначения. 
2. Уменьшение потерь энергетических ресурсов при их производстве и передаче (транспортировке).</t>
  </si>
  <si>
    <t xml:space="preserve">1. Реализация настоящего мероприятия предполагает проведение работ по изготовлению технических планов и постановку на кадастровый учет объектов топливно-энергетического и жилищно-коммунального комплексов.
2. Улучшение работы топливно-энергетического и жилищно-коммунального комплекса.  </t>
  </si>
  <si>
    <t>1. Планируется проведение мероприятий по уборке твердых бытовых отходов, крупногабаритного мусора, ликвидация мест несанкционированного размещения отходов, а также возмещение затрат, понесенных Региональным оператором на их ликвидацию.                                                                                      2. Комфортные условия для жизнедеятельности населения городского округа "поселок Палана".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</si>
  <si>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водопроводного хозяйства городского округа "поселок Палана". 
2.Обеспечение питьевой водой нормативного качества.</t>
  </si>
  <si>
    <t>1.8</t>
  </si>
  <si>
    <t xml:space="preserve">1. Повышение качества и надежности предоставления жилищно-коммунальных услуг.                                              2.Повышению энергетической эффективности при производстве, передаче и потреблении энергии и ресурсов  на территории городского округа </t>
  </si>
  <si>
    <t>Основное мероприятие 1.8. Основное мероприятие "Предоставление межбюджетных трансфертов местным бюджетам на решение вопросов местного значения в жилищно-коммунальной сфере". Иные межбюджетные трансферты на ремонт сетей теплоснабжения по ул. Поротова городского округа «поселок Палана»</t>
  </si>
  <si>
    <t>Подпрограмма 2      "Чистая вода в городском округе "поселок Палана"</t>
  </si>
  <si>
    <t>2016-2020</t>
  </si>
  <si>
    <t xml:space="preserve"> основных мероприятий муниципальной программы  "Энергоэффективность, 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  на 2016-2020 годы"</t>
  </si>
  <si>
    <t xml:space="preserve">       Приложение № 1 к  муниципальной программе                                                                                                                                                                                     "Энергоэффективность,  развитие   энергетики и коммунального хозяйства, обеспечение жителей городского округа "поселок Палана" коммунальными    услугами    и    услугами   по благоустройству территории  на 2016-2020 годы"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</si>
</sst>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_р_._-;\-* #,##0.00000_р_._-;_-* &quot;-&quot;?????_р_._-;_-@_-"/>
    <numFmt numFmtId="173" formatCode="0.0000"/>
    <numFmt numFmtId="174" formatCode="0.00000"/>
    <numFmt numFmtId="175" formatCode="0.000"/>
    <numFmt numFmtId="176" formatCode="0.000000"/>
    <numFmt numFmtId="177" formatCode="0.0000000"/>
    <numFmt numFmtId="178" formatCode="#,##0.00000"/>
    <numFmt numFmtId="179" formatCode="[$-FC19]d\ mmmm\ yyyy\ &quot;г.&quot;"/>
    <numFmt numFmtId="180" formatCode="000000"/>
    <numFmt numFmtId="181" formatCode="#,##0.000"/>
    <numFmt numFmtId="182" formatCode="#,##0.0000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174" fontId="10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Alignment="1">
      <alignment vertical="top"/>
    </xf>
    <xf numFmtId="0" fontId="11" fillId="0" borderId="0" xfId="0" applyFont="1" applyAlignment="1">
      <alignment horizontal="justify"/>
    </xf>
    <xf numFmtId="174" fontId="3" fillId="0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174" fontId="1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10" fillId="0" borderId="0" xfId="0" applyNumberFormat="1" applyFont="1" applyFill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78" fontId="3" fillId="0" borderId="0" xfId="0" applyNumberFormat="1" applyFont="1" applyAlignment="1">
      <alignment vertical="top"/>
    </xf>
    <xf numFmtId="174" fontId="3" fillId="0" borderId="0" xfId="0" applyNumberFormat="1" applyFont="1" applyAlignment="1">
      <alignment vertical="top"/>
    </xf>
    <xf numFmtId="174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74" fontId="3" fillId="0" borderId="12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178" fontId="13" fillId="0" borderId="12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4"/>
  <sheetViews>
    <sheetView tabSelected="1" view="pageBreakPreview" zoomScale="90" zoomScaleNormal="90" zoomScaleSheetLayoutView="90" workbookViewId="0" topLeftCell="A103">
      <selection activeCell="A181" sqref="A181:A186"/>
    </sheetView>
  </sheetViews>
  <sheetFormatPr defaultColWidth="9.00390625" defaultRowHeight="12.75"/>
  <cols>
    <col min="1" max="1" width="14.25390625" style="9" customWidth="1"/>
    <col min="2" max="2" width="47.875" style="1" customWidth="1"/>
    <col min="3" max="3" width="12.875" style="1" customWidth="1"/>
    <col min="4" max="4" width="18.125" style="6" customWidth="1"/>
    <col min="5" max="5" width="17.00390625" style="6" customWidth="1"/>
    <col min="6" max="6" width="21.75390625" style="1" customWidth="1"/>
    <col min="7" max="7" width="24.00390625" style="1" customWidth="1"/>
    <col min="8" max="8" width="61.25390625" style="1" customWidth="1"/>
    <col min="9" max="9" width="35.125" style="1" customWidth="1"/>
    <col min="10" max="10" width="17.875" style="1" customWidth="1"/>
    <col min="11" max="11" width="14.375" style="1" bestFit="1" customWidth="1"/>
    <col min="12" max="16384" width="9.125" style="1" customWidth="1"/>
  </cols>
  <sheetData>
    <row r="1" spans="3:9" ht="68.25" customHeight="1">
      <c r="C1" s="35"/>
      <c r="D1" s="32"/>
      <c r="H1" s="36" t="s">
        <v>102</v>
      </c>
      <c r="I1" s="25"/>
    </row>
    <row r="2" spans="1:8" s="2" customFormat="1" ht="18.75">
      <c r="A2" s="81" t="s">
        <v>25</v>
      </c>
      <c r="B2" s="81"/>
      <c r="C2" s="81"/>
      <c r="D2" s="81"/>
      <c r="E2" s="81"/>
      <c r="F2" s="81"/>
      <c r="G2" s="81"/>
      <c r="H2" s="82"/>
    </row>
    <row r="3" spans="1:8" s="2" customFormat="1" ht="18" customHeight="1">
      <c r="A3" s="81" t="s">
        <v>101</v>
      </c>
      <c r="B3" s="81"/>
      <c r="C3" s="81"/>
      <c r="D3" s="81"/>
      <c r="E3" s="81"/>
      <c r="F3" s="81"/>
      <c r="G3" s="81"/>
      <c r="H3" s="84"/>
    </row>
    <row r="4" spans="1:8" s="2" customFormat="1" ht="15" customHeight="1">
      <c r="A4" s="85"/>
      <c r="B4" s="85"/>
      <c r="C4" s="85"/>
      <c r="D4" s="85"/>
      <c r="E4" s="85"/>
      <c r="F4" s="85"/>
      <c r="G4" s="85"/>
      <c r="H4" s="86"/>
    </row>
    <row r="5" spans="1:8" s="3" customFormat="1" ht="15" customHeight="1">
      <c r="A5" s="89" t="s">
        <v>17</v>
      </c>
      <c r="B5" s="83" t="s">
        <v>24</v>
      </c>
      <c r="C5" s="83" t="s">
        <v>1</v>
      </c>
      <c r="D5" s="74" t="s">
        <v>61</v>
      </c>
      <c r="E5" s="87"/>
      <c r="F5" s="75"/>
      <c r="G5" s="76"/>
      <c r="H5" s="72" t="s">
        <v>42</v>
      </c>
    </row>
    <row r="6" spans="1:8" s="3" customFormat="1" ht="15" customHeight="1">
      <c r="A6" s="89"/>
      <c r="B6" s="83"/>
      <c r="C6" s="83"/>
      <c r="D6" s="74" t="s">
        <v>3</v>
      </c>
      <c r="E6" s="75"/>
      <c r="F6" s="75"/>
      <c r="G6" s="76"/>
      <c r="H6" s="68"/>
    </row>
    <row r="7" spans="1:8" s="3" customFormat="1" ht="34.5" customHeight="1">
      <c r="A7" s="89"/>
      <c r="B7" s="83"/>
      <c r="C7" s="83"/>
      <c r="D7" s="16" t="s">
        <v>26</v>
      </c>
      <c r="E7" s="16" t="s">
        <v>4</v>
      </c>
      <c r="F7" s="17" t="s">
        <v>5</v>
      </c>
      <c r="G7" s="16" t="s">
        <v>6</v>
      </c>
      <c r="H7" s="73"/>
    </row>
    <row r="8" spans="1:8" s="3" customFormat="1" ht="15">
      <c r="A8" s="7">
        <v>1</v>
      </c>
      <c r="B8" s="5">
        <v>2</v>
      </c>
      <c r="C8" s="5">
        <v>3</v>
      </c>
      <c r="D8" s="8">
        <v>4</v>
      </c>
      <c r="E8" s="8">
        <v>5</v>
      </c>
      <c r="F8" s="5">
        <v>6</v>
      </c>
      <c r="G8" s="5">
        <v>8</v>
      </c>
      <c r="H8" s="37">
        <v>9</v>
      </c>
    </row>
    <row r="9" spans="1:9" s="3" customFormat="1" ht="17.25" customHeight="1">
      <c r="A9" s="51"/>
      <c r="B9" s="56" t="s">
        <v>2</v>
      </c>
      <c r="C9" s="27" t="s">
        <v>100</v>
      </c>
      <c r="D9" s="33">
        <f>D10+D11+D12+D13+D14</f>
        <v>216983.96091999998</v>
      </c>
      <c r="E9" s="33">
        <f aca="true" t="shared" si="0" ref="E9:G10">E64+E89+E162+E181</f>
        <v>150146.29911</v>
      </c>
      <c r="F9" s="33">
        <f t="shared" si="0"/>
        <v>66837.66180999999</v>
      </c>
      <c r="G9" s="33">
        <f t="shared" si="0"/>
        <v>0</v>
      </c>
      <c r="H9" s="58"/>
      <c r="I9" s="26"/>
    </row>
    <row r="10" spans="1:9" s="3" customFormat="1" ht="17.25" customHeight="1">
      <c r="A10" s="52"/>
      <c r="B10" s="57"/>
      <c r="C10" s="27">
        <v>2016</v>
      </c>
      <c r="D10" s="33">
        <f>F10+E10+G10</f>
        <v>74691.08992</v>
      </c>
      <c r="E10" s="33">
        <f t="shared" si="0"/>
        <v>73197.26911</v>
      </c>
      <c r="F10" s="33">
        <f t="shared" si="0"/>
        <v>1493.8208100000002</v>
      </c>
      <c r="G10" s="33">
        <f t="shared" si="0"/>
        <v>0</v>
      </c>
      <c r="H10" s="59"/>
      <c r="I10" s="24"/>
    </row>
    <row r="11" spans="1:9" s="3" customFormat="1" ht="17.25" customHeight="1">
      <c r="A11" s="52"/>
      <c r="B11" s="57"/>
      <c r="C11" s="27">
        <v>2017</v>
      </c>
      <c r="D11" s="33">
        <f>F11+E11</f>
        <v>41703.967</v>
      </c>
      <c r="E11" s="33">
        <f aca="true" t="shared" si="1" ref="E11:F14">E66+E91+E164+E183</f>
        <v>17862.949999999997</v>
      </c>
      <c r="F11" s="33">
        <f t="shared" si="1"/>
        <v>23841.017</v>
      </c>
      <c r="G11" s="13">
        <f>G30+G42+G79+G98+G171</f>
        <v>0</v>
      </c>
      <c r="H11" s="59"/>
      <c r="I11" s="24"/>
    </row>
    <row r="12" spans="1:9" s="3" customFormat="1" ht="17.25" customHeight="1">
      <c r="A12" s="52"/>
      <c r="B12" s="57"/>
      <c r="C12" s="27">
        <v>2018</v>
      </c>
      <c r="D12" s="33">
        <f>E12+F12</f>
        <v>43421.826</v>
      </c>
      <c r="E12" s="33">
        <f t="shared" si="1"/>
        <v>28671.04</v>
      </c>
      <c r="F12" s="33">
        <f t="shared" si="1"/>
        <v>14750.786</v>
      </c>
      <c r="G12" s="28">
        <f>G55</f>
        <v>0</v>
      </c>
      <c r="H12" s="59"/>
      <c r="I12" s="24"/>
    </row>
    <row r="13" spans="1:9" s="3" customFormat="1" ht="17.25" customHeight="1">
      <c r="A13" s="52"/>
      <c r="B13" s="57"/>
      <c r="C13" s="27">
        <v>2019</v>
      </c>
      <c r="D13" s="33">
        <f>E13+F13+G13</f>
        <v>41486.447</v>
      </c>
      <c r="E13" s="33">
        <f t="shared" si="1"/>
        <v>27852.370000000003</v>
      </c>
      <c r="F13" s="33">
        <f t="shared" si="1"/>
        <v>13634.077000000001</v>
      </c>
      <c r="G13" s="28">
        <v>0</v>
      </c>
      <c r="H13" s="59"/>
      <c r="I13" s="24"/>
    </row>
    <row r="14" spans="1:9" s="3" customFormat="1" ht="21.75" customHeight="1">
      <c r="A14" s="52"/>
      <c r="B14" s="57"/>
      <c r="C14" s="27">
        <v>2020</v>
      </c>
      <c r="D14" s="33">
        <f>D69+D94+D167+D186</f>
        <v>15680.631000000001</v>
      </c>
      <c r="E14" s="33">
        <f t="shared" si="1"/>
        <v>2562.67</v>
      </c>
      <c r="F14" s="33">
        <f t="shared" si="1"/>
        <v>13117.961000000001</v>
      </c>
      <c r="G14" s="28">
        <v>0</v>
      </c>
      <c r="H14" s="59"/>
      <c r="I14" s="24"/>
    </row>
    <row r="15" spans="1:8" s="3" customFormat="1" ht="27" customHeight="1">
      <c r="A15" s="18" t="s">
        <v>59</v>
      </c>
      <c r="B15" s="90" t="s">
        <v>0</v>
      </c>
      <c r="C15" s="91"/>
      <c r="D15" s="91"/>
      <c r="E15" s="91"/>
      <c r="F15" s="91"/>
      <c r="G15" s="91"/>
      <c r="H15" s="92"/>
    </row>
    <row r="16" spans="1:8" s="3" customFormat="1" ht="19.5" customHeight="1">
      <c r="A16" s="53" t="s">
        <v>18</v>
      </c>
      <c r="B16" s="60" t="s">
        <v>7</v>
      </c>
      <c r="C16" s="8" t="s">
        <v>100</v>
      </c>
      <c r="D16" s="22">
        <f>D17+D19+D20+D21</f>
        <v>0</v>
      </c>
      <c r="E16" s="22">
        <f>E17+E19+E20+E21</f>
        <v>0</v>
      </c>
      <c r="F16" s="22">
        <f>F17+F19+F20+F21</f>
        <v>0</v>
      </c>
      <c r="G16" s="15">
        <f>G17+G19+G20+G21</f>
        <v>0</v>
      </c>
      <c r="H16" s="49" t="s">
        <v>52</v>
      </c>
    </row>
    <row r="17" spans="1:8" s="3" customFormat="1" ht="19.5" customHeight="1">
      <c r="A17" s="68"/>
      <c r="B17" s="61"/>
      <c r="C17" s="8">
        <v>2016</v>
      </c>
      <c r="D17" s="22">
        <f>E17+F17+G17</f>
        <v>0</v>
      </c>
      <c r="E17" s="22">
        <v>0</v>
      </c>
      <c r="F17" s="22">
        <v>0</v>
      </c>
      <c r="G17" s="15">
        <v>0</v>
      </c>
      <c r="H17" s="50"/>
    </row>
    <row r="18" spans="1:8" s="3" customFormat="1" ht="19.5" customHeight="1">
      <c r="A18" s="68"/>
      <c r="B18" s="61"/>
      <c r="C18" s="8">
        <v>2017</v>
      </c>
      <c r="D18" s="22">
        <v>0</v>
      </c>
      <c r="E18" s="22">
        <v>0</v>
      </c>
      <c r="F18" s="22">
        <v>0</v>
      </c>
      <c r="G18" s="15">
        <v>0</v>
      </c>
      <c r="H18" s="50"/>
    </row>
    <row r="19" spans="1:8" s="3" customFormat="1" ht="19.5" customHeight="1">
      <c r="A19" s="68"/>
      <c r="B19" s="61"/>
      <c r="C19" s="8">
        <v>2018</v>
      </c>
      <c r="D19" s="22">
        <f>E19+F19+G19</f>
        <v>0</v>
      </c>
      <c r="E19" s="22">
        <v>0</v>
      </c>
      <c r="F19" s="22">
        <v>0</v>
      </c>
      <c r="G19" s="15">
        <v>0</v>
      </c>
      <c r="H19" s="50"/>
    </row>
    <row r="20" spans="1:8" s="3" customFormat="1" ht="19.5" customHeight="1">
      <c r="A20" s="68"/>
      <c r="B20" s="61"/>
      <c r="C20" s="8">
        <v>2019</v>
      </c>
      <c r="D20" s="22">
        <f>E20+F20+G20</f>
        <v>0</v>
      </c>
      <c r="E20" s="22">
        <v>0</v>
      </c>
      <c r="F20" s="22">
        <v>0</v>
      </c>
      <c r="G20" s="15">
        <v>0</v>
      </c>
      <c r="H20" s="50"/>
    </row>
    <row r="21" spans="1:8" s="3" customFormat="1" ht="19.5" customHeight="1">
      <c r="A21" s="68"/>
      <c r="B21" s="61"/>
      <c r="C21" s="8">
        <v>2020</v>
      </c>
      <c r="D21" s="22">
        <f>E21+F21+G21</f>
        <v>0</v>
      </c>
      <c r="E21" s="23">
        <v>0</v>
      </c>
      <c r="F21" s="22">
        <v>0</v>
      </c>
      <c r="G21" s="15">
        <v>0</v>
      </c>
      <c r="H21" s="50"/>
    </row>
    <row r="22" spans="1:8" s="3" customFormat="1" ht="19.5" customHeight="1">
      <c r="A22" s="53" t="s">
        <v>19</v>
      </c>
      <c r="B22" s="60" t="s">
        <v>63</v>
      </c>
      <c r="C22" s="8" t="s">
        <v>100</v>
      </c>
      <c r="D22" s="23">
        <f>D23+D24+D25+D26+D27</f>
        <v>25971.473</v>
      </c>
      <c r="E22" s="23">
        <f>E23+E24+E25+E26+E27</f>
        <v>24962.04</v>
      </c>
      <c r="F22" s="23">
        <f>F23+F24+F25+F26+F27</f>
        <v>1009.433</v>
      </c>
      <c r="G22" s="11">
        <f>G23+G24+G25+G26+G27</f>
        <v>0</v>
      </c>
      <c r="H22" s="49" t="s">
        <v>90</v>
      </c>
    </row>
    <row r="23" spans="1:8" s="3" customFormat="1" ht="19.5" customHeight="1">
      <c r="A23" s="68"/>
      <c r="B23" s="61"/>
      <c r="C23" s="8">
        <v>2016</v>
      </c>
      <c r="D23" s="22">
        <f>E23+F23+G23</f>
        <v>10773.08</v>
      </c>
      <c r="E23" s="23">
        <v>10557.62</v>
      </c>
      <c r="F23" s="22">
        <v>215.46</v>
      </c>
      <c r="G23" s="22">
        <v>0</v>
      </c>
      <c r="H23" s="88"/>
    </row>
    <row r="24" spans="1:8" s="3" customFormat="1" ht="19.5" customHeight="1">
      <c r="A24" s="68"/>
      <c r="B24" s="61"/>
      <c r="C24" s="8">
        <v>2017</v>
      </c>
      <c r="D24" s="22">
        <f>E24+F24+G24</f>
        <v>4719.240000000001</v>
      </c>
      <c r="E24" s="22">
        <v>4624.85</v>
      </c>
      <c r="F24" s="22">
        <v>94.39</v>
      </c>
      <c r="G24" s="22">
        <v>0</v>
      </c>
      <c r="H24" s="88"/>
    </row>
    <row r="25" spans="1:8" s="3" customFormat="1" ht="19.5" customHeight="1">
      <c r="A25" s="68"/>
      <c r="B25" s="61"/>
      <c r="C25" s="8">
        <v>2018</v>
      </c>
      <c r="D25" s="22">
        <f>E25+F25+G25</f>
        <v>5249.214999999999</v>
      </c>
      <c r="E25" s="23">
        <v>4654.23</v>
      </c>
      <c r="F25" s="22">
        <v>594.985</v>
      </c>
      <c r="G25" s="22">
        <v>0</v>
      </c>
      <c r="H25" s="88"/>
    </row>
    <row r="26" spans="1:8" s="3" customFormat="1" ht="19.5" customHeight="1">
      <c r="A26" s="68"/>
      <c r="B26" s="61"/>
      <c r="C26" s="8">
        <v>2019</v>
      </c>
      <c r="D26" s="22">
        <f>E26+F26+G26</f>
        <v>2614.969</v>
      </c>
      <c r="E26" s="22">
        <v>2562.67</v>
      </c>
      <c r="F26" s="22">
        <v>52.299</v>
      </c>
      <c r="G26" s="22">
        <v>0</v>
      </c>
      <c r="H26" s="88"/>
    </row>
    <row r="27" spans="1:8" s="3" customFormat="1" ht="23.25" customHeight="1">
      <c r="A27" s="68"/>
      <c r="B27" s="61"/>
      <c r="C27" s="8">
        <v>2020</v>
      </c>
      <c r="D27" s="22">
        <f>E27+F27+G27</f>
        <v>2614.969</v>
      </c>
      <c r="E27" s="23">
        <v>2562.67</v>
      </c>
      <c r="F27" s="22">
        <v>52.299</v>
      </c>
      <c r="G27" s="22">
        <v>0</v>
      </c>
      <c r="H27" s="88"/>
    </row>
    <row r="28" spans="1:8" s="3" customFormat="1" ht="14.25" customHeight="1">
      <c r="A28" s="53" t="s">
        <v>23</v>
      </c>
      <c r="B28" s="60" t="s">
        <v>64</v>
      </c>
      <c r="C28" s="8" t="s">
        <v>100</v>
      </c>
      <c r="D28" s="23">
        <f>D29+D30+D31+D32+D33</f>
        <v>0</v>
      </c>
      <c r="E28" s="23">
        <f>E29+E30+E31+E32+E33</f>
        <v>0</v>
      </c>
      <c r="F28" s="23">
        <f>F29+F30+F31+F32+F33</f>
        <v>0</v>
      </c>
      <c r="G28" s="11">
        <f>G29+G30+G31+G32+G33</f>
        <v>0</v>
      </c>
      <c r="H28" s="49" t="s">
        <v>91</v>
      </c>
    </row>
    <row r="29" spans="1:8" s="3" customFormat="1" ht="14.25" customHeight="1">
      <c r="A29" s="68"/>
      <c r="B29" s="61"/>
      <c r="C29" s="8">
        <v>2016</v>
      </c>
      <c r="D29" s="23">
        <f>E29+F29+G29</f>
        <v>0</v>
      </c>
      <c r="E29" s="22">
        <f>F29+G29+H29</f>
        <v>0</v>
      </c>
      <c r="F29" s="22">
        <v>0</v>
      </c>
      <c r="G29" s="22">
        <v>0</v>
      </c>
      <c r="H29" s="50"/>
    </row>
    <row r="30" spans="1:8" s="3" customFormat="1" ht="14.25" customHeight="1">
      <c r="A30" s="68"/>
      <c r="B30" s="61"/>
      <c r="C30" s="8">
        <v>2017</v>
      </c>
      <c r="D30" s="22">
        <f>E30+F30+G30</f>
        <v>0</v>
      </c>
      <c r="E30" s="22">
        <v>0</v>
      </c>
      <c r="F30" s="22">
        <v>0</v>
      </c>
      <c r="G30" s="22">
        <v>0</v>
      </c>
      <c r="H30" s="50"/>
    </row>
    <row r="31" spans="1:8" s="3" customFormat="1" ht="14.25" customHeight="1">
      <c r="A31" s="68"/>
      <c r="B31" s="61"/>
      <c r="C31" s="8">
        <v>2018</v>
      </c>
      <c r="D31" s="22">
        <f>E31+F31+G31</f>
        <v>0</v>
      </c>
      <c r="E31" s="23">
        <v>0</v>
      </c>
      <c r="F31" s="22">
        <v>0</v>
      </c>
      <c r="G31" s="22">
        <v>0</v>
      </c>
      <c r="H31" s="50"/>
    </row>
    <row r="32" spans="1:8" s="3" customFormat="1" ht="14.25" customHeight="1">
      <c r="A32" s="68"/>
      <c r="B32" s="61"/>
      <c r="C32" s="8">
        <v>2019</v>
      </c>
      <c r="D32" s="22">
        <f>E32+F32+G32</f>
        <v>0</v>
      </c>
      <c r="E32" s="22">
        <v>0</v>
      </c>
      <c r="F32" s="22">
        <v>0</v>
      </c>
      <c r="G32" s="22">
        <v>0</v>
      </c>
      <c r="H32" s="50"/>
    </row>
    <row r="33" spans="1:8" s="3" customFormat="1" ht="14.25" customHeight="1">
      <c r="A33" s="68"/>
      <c r="B33" s="61"/>
      <c r="C33" s="8">
        <v>2020</v>
      </c>
      <c r="D33" s="22">
        <f>E33+F33+G33</f>
        <v>0</v>
      </c>
      <c r="E33" s="22">
        <f>F33+G33+H33</f>
        <v>0</v>
      </c>
      <c r="F33" s="22">
        <v>0</v>
      </c>
      <c r="G33" s="22">
        <v>0</v>
      </c>
      <c r="H33" s="50"/>
    </row>
    <row r="34" spans="1:8" s="3" customFormat="1" ht="14.25" customHeight="1">
      <c r="A34" s="53" t="s">
        <v>32</v>
      </c>
      <c r="B34" s="60" t="s">
        <v>87</v>
      </c>
      <c r="C34" s="8" t="s">
        <v>100</v>
      </c>
      <c r="D34" s="23">
        <f>D35+D36+D37+D38+D39</f>
        <v>37663.265</v>
      </c>
      <c r="E34" s="23">
        <f>E35+E36+E37+E38+E39</f>
        <v>36910</v>
      </c>
      <c r="F34" s="23">
        <f>F35+F36+F37+F38+F39</f>
        <v>753.265</v>
      </c>
      <c r="G34" s="11">
        <f>G35+G36+G37+G38+G39</f>
        <v>0</v>
      </c>
      <c r="H34" s="49" t="s">
        <v>92</v>
      </c>
    </row>
    <row r="35" spans="1:8" s="3" customFormat="1" ht="14.25" customHeight="1">
      <c r="A35" s="68"/>
      <c r="B35" s="67"/>
      <c r="C35" s="8">
        <v>2016</v>
      </c>
      <c r="D35" s="23">
        <f>E35+F35</f>
        <v>37663.265</v>
      </c>
      <c r="E35" s="23" t="s">
        <v>68</v>
      </c>
      <c r="F35" s="22">
        <v>753.265</v>
      </c>
      <c r="G35" s="23">
        <v>0</v>
      </c>
      <c r="H35" s="71"/>
    </row>
    <row r="36" spans="1:8" s="3" customFormat="1" ht="14.25" customHeight="1">
      <c r="A36" s="68"/>
      <c r="B36" s="67"/>
      <c r="C36" s="8">
        <v>2017</v>
      </c>
      <c r="D36" s="23">
        <f>E36+F36</f>
        <v>0</v>
      </c>
      <c r="E36" s="23">
        <v>0</v>
      </c>
      <c r="F36" s="22">
        <v>0</v>
      </c>
      <c r="G36" s="23">
        <v>0</v>
      </c>
      <c r="H36" s="71"/>
    </row>
    <row r="37" spans="1:8" s="3" customFormat="1" ht="14.25" customHeight="1">
      <c r="A37" s="68"/>
      <c r="B37" s="67"/>
      <c r="C37" s="8">
        <v>2018</v>
      </c>
      <c r="D37" s="23">
        <f>E37+F37</f>
        <v>0</v>
      </c>
      <c r="E37" s="23">
        <v>0</v>
      </c>
      <c r="F37" s="22">
        <v>0</v>
      </c>
      <c r="G37" s="23">
        <v>0</v>
      </c>
      <c r="H37" s="71"/>
    </row>
    <row r="38" spans="1:8" s="3" customFormat="1" ht="14.25" customHeight="1">
      <c r="A38" s="68"/>
      <c r="B38" s="67"/>
      <c r="C38" s="8">
        <v>2019</v>
      </c>
      <c r="D38" s="23">
        <f>E38+F38+G38</f>
        <v>0</v>
      </c>
      <c r="E38" s="23">
        <v>0</v>
      </c>
      <c r="F38" s="22">
        <v>0</v>
      </c>
      <c r="G38" s="23">
        <v>0</v>
      </c>
      <c r="H38" s="71"/>
    </row>
    <row r="39" spans="1:8" s="3" customFormat="1" ht="14.25" customHeight="1">
      <c r="A39" s="68"/>
      <c r="B39" s="67"/>
      <c r="C39" s="8">
        <v>2020</v>
      </c>
      <c r="D39" s="23">
        <f>E39+F39+G39</f>
        <v>0</v>
      </c>
      <c r="E39" s="23">
        <v>0</v>
      </c>
      <c r="F39" s="22">
        <v>0</v>
      </c>
      <c r="G39" s="23">
        <v>0</v>
      </c>
      <c r="H39" s="71"/>
    </row>
    <row r="40" spans="1:8" s="3" customFormat="1" ht="17.25" customHeight="1">
      <c r="A40" s="53" t="s">
        <v>33</v>
      </c>
      <c r="B40" s="60" t="s">
        <v>88</v>
      </c>
      <c r="C40" s="8" t="s">
        <v>100</v>
      </c>
      <c r="D40" s="23">
        <f>D41+D42+D43+D44+D45</f>
        <v>144</v>
      </c>
      <c r="E40" s="23">
        <f>E41+E42+E43+E44+E45</f>
        <v>100</v>
      </c>
      <c r="F40" s="23">
        <f>F41+F42+F43+F44+F45</f>
        <v>44</v>
      </c>
      <c r="G40" s="11">
        <f>G41+G42+G43+G44+G45</f>
        <v>0</v>
      </c>
      <c r="H40" s="49" t="s">
        <v>93</v>
      </c>
    </row>
    <row r="41" spans="1:8" s="3" customFormat="1" ht="17.25" customHeight="1">
      <c r="A41" s="68"/>
      <c r="B41" s="67"/>
      <c r="C41" s="8">
        <v>2016</v>
      </c>
      <c r="D41" s="23">
        <f>E41+F41+G41</f>
        <v>0</v>
      </c>
      <c r="E41" s="23">
        <v>0</v>
      </c>
      <c r="F41" s="22">
        <v>0</v>
      </c>
      <c r="G41" s="10" t="s">
        <v>60</v>
      </c>
      <c r="H41" s="50"/>
    </row>
    <row r="42" spans="1:8" s="3" customFormat="1" ht="17.25" customHeight="1">
      <c r="A42" s="68"/>
      <c r="B42" s="67"/>
      <c r="C42" s="8">
        <v>2017</v>
      </c>
      <c r="D42" s="23">
        <f>E42+F42+G42</f>
        <v>144</v>
      </c>
      <c r="E42" s="23">
        <v>100</v>
      </c>
      <c r="F42" s="22">
        <v>44</v>
      </c>
      <c r="G42" s="10" t="s">
        <v>60</v>
      </c>
      <c r="H42" s="50"/>
    </row>
    <row r="43" spans="1:8" s="3" customFormat="1" ht="14.25" customHeight="1">
      <c r="A43" s="68"/>
      <c r="B43" s="67"/>
      <c r="C43" s="8">
        <v>2018</v>
      </c>
      <c r="D43" s="23">
        <f>E43+F43+G43</f>
        <v>0</v>
      </c>
      <c r="E43" s="23">
        <v>0</v>
      </c>
      <c r="F43" s="22">
        <v>0</v>
      </c>
      <c r="G43" s="10" t="s">
        <v>60</v>
      </c>
      <c r="H43" s="50"/>
    </row>
    <row r="44" spans="1:8" s="3" customFormat="1" ht="17.25" customHeight="1">
      <c r="A44" s="68"/>
      <c r="B44" s="67"/>
      <c r="C44" s="8">
        <v>2019</v>
      </c>
      <c r="D44" s="23">
        <f>E44+F44+G44</f>
        <v>0</v>
      </c>
      <c r="E44" s="23">
        <v>0</v>
      </c>
      <c r="F44" s="22">
        <v>0</v>
      </c>
      <c r="G44" s="15">
        <v>0</v>
      </c>
      <c r="H44" s="50"/>
    </row>
    <row r="45" spans="1:8" s="3" customFormat="1" ht="17.25" customHeight="1">
      <c r="A45" s="68"/>
      <c r="B45" s="67"/>
      <c r="C45" s="8">
        <v>2020</v>
      </c>
      <c r="D45" s="23">
        <f>E45+F45+G45</f>
        <v>0</v>
      </c>
      <c r="E45" s="23">
        <v>0</v>
      </c>
      <c r="F45" s="22">
        <v>0</v>
      </c>
      <c r="G45" s="15">
        <v>0</v>
      </c>
      <c r="H45" s="50"/>
    </row>
    <row r="46" spans="1:8" s="3" customFormat="1" ht="24.75" customHeight="1">
      <c r="A46" s="94" t="s">
        <v>62</v>
      </c>
      <c r="B46" s="69" t="s">
        <v>89</v>
      </c>
      <c r="C46" s="8" t="s">
        <v>100</v>
      </c>
      <c r="D46" s="23">
        <f>D47+D48+D49+D50+D51</f>
        <v>647.9053</v>
      </c>
      <c r="E46" s="23">
        <f>E47+E48+E49+E50+E51</f>
        <v>634.94629</v>
      </c>
      <c r="F46" s="23">
        <f>F47+F48+F49+F50+F51</f>
        <v>12.95901</v>
      </c>
      <c r="G46" s="11">
        <f>G47+G48+G49+G50+G51</f>
        <v>0</v>
      </c>
      <c r="H46" s="49" t="s">
        <v>44</v>
      </c>
    </row>
    <row r="47" spans="1:8" s="3" customFormat="1" ht="24.75" customHeight="1">
      <c r="A47" s="95"/>
      <c r="B47" s="70"/>
      <c r="C47" s="8">
        <v>2016</v>
      </c>
      <c r="D47" s="23">
        <f>E47+F47+G47</f>
        <v>647.9053</v>
      </c>
      <c r="E47" s="23">
        <v>634.94629</v>
      </c>
      <c r="F47" s="22">
        <v>12.95901</v>
      </c>
      <c r="G47" s="15">
        <v>0</v>
      </c>
      <c r="H47" s="43"/>
    </row>
    <row r="48" spans="1:8" s="3" customFormat="1" ht="24.75" customHeight="1">
      <c r="A48" s="95"/>
      <c r="B48" s="70"/>
      <c r="C48" s="8">
        <v>2017</v>
      </c>
      <c r="D48" s="23">
        <f>E48+F48+G48</f>
        <v>0</v>
      </c>
      <c r="E48" s="22">
        <v>0</v>
      </c>
      <c r="F48" s="22">
        <v>0</v>
      </c>
      <c r="G48" s="15">
        <v>0</v>
      </c>
      <c r="H48" s="43"/>
    </row>
    <row r="49" spans="1:8" s="3" customFormat="1" ht="24.75" customHeight="1">
      <c r="A49" s="95"/>
      <c r="B49" s="70"/>
      <c r="C49" s="8">
        <v>2018</v>
      </c>
      <c r="D49" s="23">
        <f>E49+F49+G49</f>
        <v>0</v>
      </c>
      <c r="E49" s="23">
        <v>0</v>
      </c>
      <c r="F49" s="22">
        <v>0</v>
      </c>
      <c r="G49" s="15">
        <v>0</v>
      </c>
      <c r="H49" s="43"/>
    </row>
    <row r="50" spans="1:8" s="3" customFormat="1" ht="24.75" customHeight="1">
      <c r="A50" s="95"/>
      <c r="B50" s="70"/>
      <c r="C50" s="8">
        <v>2019</v>
      </c>
      <c r="D50" s="23">
        <f>E50+F50+G50</f>
        <v>0</v>
      </c>
      <c r="E50" s="23">
        <v>0</v>
      </c>
      <c r="F50" s="22">
        <v>0</v>
      </c>
      <c r="G50" s="15">
        <v>0</v>
      </c>
      <c r="H50" s="43"/>
    </row>
    <row r="51" spans="1:8" s="3" customFormat="1" ht="24.75" customHeight="1">
      <c r="A51" s="95"/>
      <c r="B51" s="70"/>
      <c r="C51" s="8">
        <v>2020</v>
      </c>
      <c r="D51" s="23">
        <f>E51+F51+G51</f>
        <v>0</v>
      </c>
      <c r="E51" s="23">
        <v>0</v>
      </c>
      <c r="F51" s="22">
        <v>0</v>
      </c>
      <c r="G51" s="15">
        <v>0</v>
      </c>
      <c r="H51" s="43"/>
    </row>
    <row r="52" spans="1:8" s="3" customFormat="1" ht="20.25" customHeight="1">
      <c r="A52" s="89" t="s">
        <v>67</v>
      </c>
      <c r="B52" s="69" t="s">
        <v>86</v>
      </c>
      <c r="C52" s="8" t="s">
        <v>100</v>
      </c>
      <c r="D52" s="23">
        <f>D53+D54+D55+D56+D57</f>
        <v>1500</v>
      </c>
      <c r="E52" s="23">
        <f>E53+E54+E55+E56+E57</f>
        <v>0</v>
      </c>
      <c r="F52" s="23">
        <f>F53+F54+F55+F56+F57</f>
        <v>1500</v>
      </c>
      <c r="G52" s="11">
        <f>G53+G54+G55+G58+G61+G63</f>
        <v>0</v>
      </c>
      <c r="H52" s="111" t="s">
        <v>43</v>
      </c>
    </row>
    <row r="53" spans="1:8" s="3" customFormat="1" ht="20.25" customHeight="1">
      <c r="A53" s="93"/>
      <c r="B53" s="118"/>
      <c r="C53" s="8">
        <v>2016</v>
      </c>
      <c r="D53" s="23">
        <f>E53++F53+G53</f>
        <v>0</v>
      </c>
      <c r="E53" s="23">
        <v>0</v>
      </c>
      <c r="F53" s="22">
        <v>0</v>
      </c>
      <c r="G53" s="15">
        <v>0</v>
      </c>
      <c r="H53" s="123"/>
    </row>
    <row r="54" spans="1:8" s="3" customFormat="1" ht="20.25" customHeight="1">
      <c r="A54" s="93"/>
      <c r="B54" s="118"/>
      <c r="C54" s="8">
        <v>2017</v>
      </c>
      <c r="D54" s="23">
        <f aca="true" t="shared" si="2" ref="D54:D61">E54+F54+G54</f>
        <v>1500</v>
      </c>
      <c r="E54" s="23">
        <v>0</v>
      </c>
      <c r="F54" s="22">
        <v>1500</v>
      </c>
      <c r="G54" s="15">
        <v>0</v>
      </c>
      <c r="H54" s="123"/>
    </row>
    <row r="55" spans="1:8" s="3" customFormat="1" ht="20.25" customHeight="1">
      <c r="A55" s="93"/>
      <c r="B55" s="118"/>
      <c r="C55" s="8">
        <v>2018</v>
      </c>
      <c r="D55" s="23">
        <f t="shared" si="2"/>
        <v>0</v>
      </c>
      <c r="E55" s="23">
        <v>0</v>
      </c>
      <c r="F55" s="22">
        <v>0</v>
      </c>
      <c r="G55" s="15">
        <v>0</v>
      </c>
      <c r="H55" s="123"/>
    </row>
    <row r="56" spans="1:8" s="3" customFormat="1" ht="20.25" customHeight="1">
      <c r="A56" s="93"/>
      <c r="B56" s="118"/>
      <c r="C56" s="8">
        <v>2019</v>
      </c>
      <c r="D56" s="23">
        <f t="shared" si="2"/>
        <v>0</v>
      </c>
      <c r="E56" s="23">
        <v>0</v>
      </c>
      <c r="F56" s="22">
        <v>0</v>
      </c>
      <c r="G56" s="15">
        <v>0</v>
      </c>
      <c r="H56" s="123"/>
    </row>
    <row r="57" spans="1:8" s="3" customFormat="1" ht="20.25" customHeight="1">
      <c r="A57" s="93"/>
      <c r="B57" s="118"/>
      <c r="C57" s="8">
        <v>2020</v>
      </c>
      <c r="D57" s="23">
        <f t="shared" si="2"/>
        <v>0</v>
      </c>
      <c r="E57" s="23">
        <v>0</v>
      </c>
      <c r="F57" s="22">
        <v>0</v>
      </c>
      <c r="G57" s="15">
        <v>0</v>
      </c>
      <c r="H57" s="123"/>
    </row>
    <row r="58" spans="1:8" s="3" customFormat="1" ht="22.5" customHeight="1">
      <c r="A58" s="96" t="s">
        <v>96</v>
      </c>
      <c r="B58" s="119" t="s">
        <v>98</v>
      </c>
      <c r="C58" s="8" t="s">
        <v>100</v>
      </c>
      <c r="D58" s="23">
        <f t="shared" si="2"/>
        <v>2000</v>
      </c>
      <c r="E58" s="23">
        <f>E59+E60+E61+E62+E63</f>
        <v>2000</v>
      </c>
      <c r="F58" s="23">
        <f>F59+F60+F61+F62+F63</f>
        <v>0</v>
      </c>
      <c r="G58" s="15">
        <v>0</v>
      </c>
      <c r="H58" s="46" t="s">
        <v>97</v>
      </c>
    </row>
    <row r="59" spans="1:8" s="3" customFormat="1" ht="22.5" customHeight="1">
      <c r="A59" s="97"/>
      <c r="B59" s="120"/>
      <c r="C59" s="8">
        <v>2016</v>
      </c>
      <c r="D59" s="23">
        <f t="shared" si="2"/>
        <v>0</v>
      </c>
      <c r="E59" s="23">
        <v>0</v>
      </c>
      <c r="F59" s="22">
        <v>0</v>
      </c>
      <c r="G59" s="15">
        <v>0</v>
      </c>
      <c r="H59" s="47"/>
    </row>
    <row r="60" spans="1:8" s="3" customFormat="1" ht="22.5" customHeight="1">
      <c r="A60" s="97"/>
      <c r="B60" s="120"/>
      <c r="C60" s="8">
        <v>2017</v>
      </c>
      <c r="D60" s="23">
        <f t="shared" si="2"/>
        <v>2000</v>
      </c>
      <c r="E60" s="23">
        <v>2000</v>
      </c>
      <c r="F60" s="22">
        <v>0</v>
      </c>
      <c r="G60" s="15">
        <v>0</v>
      </c>
      <c r="H60" s="47"/>
    </row>
    <row r="61" spans="1:8" s="3" customFormat="1" ht="22.5" customHeight="1">
      <c r="A61" s="98"/>
      <c r="B61" s="121"/>
      <c r="C61" s="8">
        <v>2018</v>
      </c>
      <c r="D61" s="23">
        <f t="shared" si="2"/>
        <v>0</v>
      </c>
      <c r="E61" s="23">
        <v>0</v>
      </c>
      <c r="F61" s="22">
        <v>0</v>
      </c>
      <c r="G61" s="15">
        <v>0</v>
      </c>
      <c r="H61" s="124"/>
    </row>
    <row r="62" spans="1:8" s="3" customFormat="1" ht="22.5" customHeight="1">
      <c r="A62" s="98"/>
      <c r="B62" s="121"/>
      <c r="C62" s="8">
        <v>2019</v>
      </c>
      <c r="D62" s="23">
        <f>E62+F62</f>
        <v>0</v>
      </c>
      <c r="E62" s="23">
        <v>0</v>
      </c>
      <c r="F62" s="22">
        <v>0</v>
      </c>
      <c r="G62" s="15">
        <v>0</v>
      </c>
      <c r="H62" s="124"/>
    </row>
    <row r="63" spans="1:8" s="3" customFormat="1" ht="22.5" customHeight="1">
      <c r="A63" s="99"/>
      <c r="B63" s="122"/>
      <c r="C63" s="8">
        <v>2020</v>
      </c>
      <c r="D63" s="22">
        <f>E63+F63+G63</f>
        <v>0</v>
      </c>
      <c r="E63" s="23">
        <v>0</v>
      </c>
      <c r="F63" s="22">
        <v>0</v>
      </c>
      <c r="G63" s="15">
        <v>0</v>
      </c>
      <c r="H63" s="125"/>
    </row>
    <row r="64" spans="1:11" s="3" customFormat="1" ht="15" customHeight="1">
      <c r="A64" s="65"/>
      <c r="B64" s="56" t="s">
        <v>53</v>
      </c>
      <c r="C64" s="8" t="s">
        <v>100</v>
      </c>
      <c r="D64" s="33">
        <f>F64+G64+E64</f>
        <v>67926.6433</v>
      </c>
      <c r="E64" s="33">
        <f aca="true" t="shared" si="3" ref="E64:F69">E16+E22+E28+E34+E40+E46+E52+E58</f>
        <v>64606.98629</v>
      </c>
      <c r="F64" s="33">
        <f t="shared" si="3"/>
        <v>3319.65701</v>
      </c>
      <c r="G64" s="13">
        <f>G65+G66+G67+G68+G69</f>
        <v>0</v>
      </c>
      <c r="H64" s="46"/>
      <c r="I64" s="38">
        <f>E64+F64</f>
        <v>67926.6433</v>
      </c>
      <c r="J64" s="38" t="e">
        <f>D65+D66+D67+D68+D69+#REF!</f>
        <v>#REF!</v>
      </c>
      <c r="K64" s="38">
        <f>E65+E66+E67+E68</f>
        <v>62044.31629</v>
      </c>
    </row>
    <row r="65" spans="1:11" s="3" customFormat="1" ht="15" customHeight="1">
      <c r="A65" s="66"/>
      <c r="B65" s="57"/>
      <c r="C65" s="8">
        <v>2016</v>
      </c>
      <c r="D65" s="33">
        <f>E65+F65+G65</f>
        <v>49084.2503</v>
      </c>
      <c r="E65" s="33">
        <f t="shared" si="3"/>
        <v>48102.56629</v>
      </c>
      <c r="F65" s="33">
        <f t="shared" si="3"/>
        <v>981.6840100000001</v>
      </c>
      <c r="G65" s="13">
        <f>G17+G29+G35+G53</f>
        <v>0</v>
      </c>
      <c r="H65" s="47"/>
      <c r="I65" s="38">
        <f>D17+D23+D29+D35+D41+D47+D53</f>
        <v>49084.2503</v>
      </c>
      <c r="K65" s="38" t="e">
        <f>F65+F66+F67+F68+F69+#REF!</f>
        <v>#REF!</v>
      </c>
    </row>
    <row r="66" spans="1:9" s="3" customFormat="1" ht="15" customHeight="1">
      <c r="A66" s="66"/>
      <c r="B66" s="57"/>
      <c r="C66" s="8">
        <v>2017</v>
      </c>
      <c r="D66" s="33">
        <f>E66+F66</f>
        <v>8363.24</v>
      </c>
      <c r="E66" s="33">
        <f t="shared" si="3"/>
        <v>6724.85</v>
      </c>
      <c r="F66" s="33">
        <f t="shared" si="3"/>
        <v>1638.3899999999999</v>
      </c>
      <c r="G66" s="13">
        <f>G30</f>
        <v>0</v>
      </c>
      <c r="H66" s="47"/>
      <c r="I66" s="38">
        <f>D24+D30+D36+D42+D48+D54</f>
        <v>6363.240000000001</v>
      </c>
    </row>
    <row r="67" spans="1:9" s="3" customFormat="1" ht="15" customHeight="1">
      <c r="A67" s="66"/>
      <c r="B67" s="57"/>
      <c r="C67" s="8">
        <v>2018</v>
      </c>
      <c r="D67" s="33">
        <f>E67+F67+G67</f>
        <v>5249.214999999999</v>
      </c>
      <c r="E67" s="33">
        <f t="shared" si="3"/>
        <v>4654.23</v>
      </c>
      <c r="F67" s="33">
        <f t="shared" si="3"/>
        <v>594.985</v>
      </c>
      <c r="G67" s="13">
        <f>G19+G31+G37+G55</f>
        <v>0</v>
      </c>
      <c r="H67" s="47"/>
      <c r="I67" s="38">
        <f>D19+D25+D31+D37+D43+D49+D55</f>
        <v>5249.214999999999</v>
      </c>
    </row>
    <row r="68" spans="1:9" s="3" customFormat="1" ht="15" customHeight="1">
      <c r="A68" s="66"/>
      <c r="B68" s="57"/>
      <c r="C68" s="8">
        <v>2019</v>
      </c>
      <c r="D68" s="33">
        <f>E68+F68+G68</f>
        <v>2614.969</v>
      </c>
      <c r="E68" s="33">
        <f t="shared" si="3"/>
        <v>2562.67</v>
      </c>
      <c r="F68" s="33">
        <f t="shared" si="3"/>
        <v>52.299</v>
      </c>
      <c r="G68" s="13">
        <f>G20+G38+G32+G44+G58</f>
        <v>0</v>
      </c>
      <c r="H68" s="47"/>
      <c r="I68" s="38">
        <f>D20+D26+D32+D38+D44+D50+D58</f>
        <v>4614.969</v>
      </c>
    </row>
    <row r="69" spans="1:9" s="3" customFormat="1" ht="15" customHeight="1">
      <c r="A69" s="66"/>
      <c r="B69" s="57"/>
      <c r="C69" s="8">
        <v>2020</v>
      </c>
      <c r="D69" s="33">
        <f>E69+F69+G69</f>
        <v>2614.969</v>
      </c>
      <c r="E69" s="33">
        <f t="shared" si="3"/>
        <v>2562.67</v>
      </c>
      <c r="F69" s="33">
        <f t="shared" si="3"/>
        <v>52.299</v>
      </c>
      <c r="G69" s="13">
        <f>G21+G32+G39+G45+G61</f>
        <v>0</v>
      </c>
      <c r="H69" s="48"/>
      <c r="I69" s="38">
        <f>E64+F64</f>
        <v>67926.6433</v>
      </c>
    </row>
    <row r="70" spans="1:9" s="3" customFormat="1" ht="17.25" customHeight="1">
      <c r="A70" s="34" t="s">
        <v>8</v>
      </c>
      <c r="B70" s="62" t="s">
        <v>99</v>
      </c>
      <c r="C70" s="63"/>
      <c r="D70" s="63"/>
      <c r="E70" s="63"/>
      <c r="F70" s="63"/>
      <c r="G70" s="63"/>
      <c r="H70" s="64"/>
      <c r="I70" s="38" t="e">
        <f>#REF!+D69+D68+D67+D66+D65</f>
        <v>#REF!</v>
      </c>
    </row>
    <row r="71" spans="1:8" s="3" customFormat="1" ht="21" customHeight="1">
      <c r="A71" s="53" t="s">
        <v>20</v>
      </c>
      <c r="B71" s="60" t="s">
        <v>65</v>
      </c>
      <c r="C71" s="8" t="s">
        <v>100</v>
      </c>
      <c r="D71" s="11">
        <f>D72+D73+D74+D75+D76</f>
        <v>85773.51362</v>
      </c>
      <c r="E71" s="11">
        <f>E72+E73+E74+E75+E76</f>
        <v>84018.04359999999</v>
      </c>
      <c r="F71" s="11">
        <f>F72+F73+F74+F75+F76</f>
        <v>1755.47002</v>
      </c>
      <c r="G71" s="11">
        <f>G72+G73+G74+G75+G76</f>
        <v>0</v>
      </c>
      <c r="H71" s="49" t="s">
        <v>45</v>
      </c>
    </row>
    <row r="72" spans="1:8" s="3" customFormat="1" ht="21" customHeight="1">
      <c r="A72" s="54"/>
      <c r="B72" s="45"/>
      <c r="C72" s="8">
        <v>2016</v>
      </c>
      <c r="D72" s="11">
        <f>E72+F72+G72</f>
        <v>25215.850619999997</v>
      </c>
      <c r="E72" s="11">
        <v>24711.5336</v>
      </c>
      <c r="F72" s="15">
        <v>504.31702</v>
      </c>
      <c r="G72" s="15">
        <v>0</v>
      </c>
      <c r="H72" s="68"/>
    </row>
    <row r="73" spans="1:8" s="3" customFormat="1" ht="21" customHeight="1">
      <c r="A73" s="54"/>
      <c r="B73" s="45"/>
      <c r="C73" s="8">
        <v>2017</v>
      </c>
      <c r="D73" s="11">
        <f>E73+F73+G73</f>
        <v>10244.898</v>
      </c>
      <c r="E73" s="11">
        <v>10000</v>
      </c>
      <c r="F73" s="11">
        <v>244.898</v>
      </c>
      <c r="G73" s="15">
        <v>0</v>
      </c>
      <c r="H73" s="68"/>
    </row>
    <row r="74" spans="1:8" s="3" customFormat="1" ht="21" customHeight="1">
      <c r="A74" s="54"/>
      <c r="B74" s="45"/>
      <c r="C74" s="8">
        <v>2018</v>
      </c>
      <c r="D74" s="11">
        <f>E74+F74+G74</f>
        <v>24506.949</v>
      </c>
      <c r="E74" s="11">
        <v>24016.81</v>
      </c>
      <c r="F74" s="11">
        <v>490.139</v>
      </c>
      <c r="G74" s="15">
        <v>0</v>
      </c>
      <c r="H74" s="68"/>
    </row>
    <row r="75" spans="1:8" s="3" customFormat="1" ht="21" customHeight="1">
      <c r="A75" s="54"/>
      <c r="B75" s="45"/>
      <c r="C75" s="8">
        <v>2019</v>
      </c>
      <c r="D75" s="11">
        <f>E75+F75+G75</f>
        <v>25805.816</v>
      </c>
      <c r="E75" s="11">
        <v>25289.7</v>
      </c>
      <c r="F75" s="11">
        <v>516.116</v>
      </c>
      <c r="G75" s="15">
        <v>0</v>
      </c>
      <c r="H75" s="68"/>
    </row>
    <row r="76" spans="1:9" s="3" customFormat="1" ht="21" customHeight="1">
      <c r="A76" s="55"/>
      <c r="B76" s="45"/>
      <c r="C76" s="8">
        <v>2020</v>
      </c>
      <c r="D76" s="11">
        <f>E76+F76+G76</f>
        <v>0</v>
      </c>
      <c r="E76" s="11">
        <v>0</v>
      </c>
      <c r="F76" s="11">
        <v>0</v>
      </c>
      <c r="G76" s="15">
        <v>0</v>
      </c>
      <c r="H76" s="68"/>
      <c r="I76" s="39">
        <f>D74+D75+D76</f>
        <v>50312.765</v>
      </c>
    </row>
    <row r="77" spans="1:8" s="3" customFormat="1" ht="18.75" customHeight="1">
      <c r="A77" s="53" t="s">
        <v>21</v>
      </c>
      <c r="B77" s="44" t="s">
        <v>66</v>
      </c>
      <c r="C77" s="8" t="s">
        <v>100</v>
      </c>
      <c r="D77" s="11">
        <f>D78+D79+D80+D81+D82</f>
        <v>1012.4179999999999</v>
      </c>
      <c r="E77" s="11">
        <f>E78+E79+E80+E81+E82</f>
        <v>992.16922</v>
      </c>
      <c r="F77" s="11">
        <f>F78+F79+F80+F81+F82</f>
        <v>20.24878</v>
      </c>
      <c r="G77" s="11">
        <f>G78+G79+G80+G81+G82</f>
        <v>0</v>
      </c>
      <c r="H77" s="49" t="s">
        <v>95</v>
      </c>
    </row>
    <row r="78" spans="1:8" s="3" customFormat="1" ht="18.75" customHeight="1">
      <c r="A78" s="41"/>
      <c r="B78" s="45"/>
      <c r="C78" s="8">
        <v>2016</v>
      </c>
      <c r="D78" s="11">
        <f>E78+F78+G78</f>
        <v>390.989</v>
      </c>
      <c r="E78" s="7" t="s">
        <v>69</v>
      </c>
      <c r="F78" s="15">
        <v>7.81978</v>
      </c>
      <c r="G78" s="15">
        <f>G79+G80+G81+G82</f>
        <v>0</v>
      </c>
      <c r="H78" s="50"/>
    </row>
    <row r="79" spans="1:8" s="3" customFormat="1" ht="18.75" customHeight="1">
      <c r="A79" s="41"/>
      <c r="B79" s="45"/>
      <c r="C79" s="8">
        <v>2017</v>
      </c>
      <c r="D79" s="11">
        <f>E79+F79+G79</f>
        <v>621.429</v>
      </c>
      <c r="E79" s="7" t="s">
        <v>80</v>
      </c>
      <c r="F79" s="15">
        <v>12.429</v>
      </c>
      <c r="G79" s="15">
        <v>0</v>
      </c>
      <c r="H79" s="50"/>
    </row>
    <row r="80" spans="1:8" s="3" customFormat="1" ht="18.75" customHeight="1">
      <c r="A80" s="41"/>
      <c r="B80" s="45"/>
      <c r="C80" s="8">
        <v>2018</v>
      </c>
      <c r="D80" s="11">
        <f>E80+F80+G80</f>
        <v>0</v>
      </c>
      <c r="E80" s="7" t="s">
        <v>60</v>
      </c>
      <c r="F80" s="15">
        <v>0</v>
      </c>
      <c r="G80" s="15">
        <v>0</v>
      </c>
      <c r="H80" s="50"/>
    </row>
    <row r="81" spans="1:8" s="3" customFormat="1" ht="18.75" customHeight="1">
      <c r="A81" s="41"/>
      <c r="B81" s="45"/>
      <c r="C81" s="8">
        <v>2019</v>
      </c>
      <c r="D81" s="11">
        <f>E81+F81+G81</f>
        <v>0</v>
      </c>
      <c r="E81" s="7" t="s">
        <v>60</v>
      </c>
      <c r="F81" s="15">
        <v>0</v>
      </c>
      <c r="G81" s="15">
        <v>0</v>
      </c>
      <c r="H81" s="50"/>
    </row>
    <row r="82" spans="1:8" ht="18.75" customHeight="1">
      <c r="A82" s="41"/>
      <c r="B82" s="45"/>
      <c r="C82" s="8">
        <v>2020</v>
      </c>
      <c r="D82" s="11">
        <f>E82+F82+G82</f>
        <v>0</v>
      </c>
      <c r="E82" s="7" t="s">
        <v>60</v>
      </c>
      <c r="F82" s="15">
        <v>0</v>
      </c>
      <c r="G82" s="15">
        <v>0</v>
      </c>
      <c r="H82" s="50"/>
    </row>
    <row r="83" spans="1:8" ht="18.75" customHeight="1">
      <c r="A83" s="53" t="s">
        <v>22</v>
      </c>
      <c r="B83" s="60" t="s">
        <v>27</v>
      </c>
      <c r="C83" s="8" t="s">
        <v>100</v>
      </c>
      <c r="D83" s="11">
        <f>D84+D85+D86+D87+D88</f>
        <v>0</v>
      </c>
      <c r="E83" s="11">
        <f>E84+E85+E86+E87+E88</f>
        <v>0</v>
      </c>
      <c r="F83" s="11">
        <f>F84+F85+F86+F87+F88</f>
        <v>0</v>
      </c>
      <c r="G83" s="11">
        <f>G84+G85+G86+G87+G88</f>
        <v>0</v>
      </c>
      <c r="H83" s="49" t="s">
        <v>46</v>
      </c>
    </row>
    <row r="84" spans="1:8" ht="18.75" customHeight="1">
      <c r="A84" s="41"/>
      <c r="B84" s="45"/>
      <c r="C84" s="8">
        <v>2016</v>
      </c>
      <c r="D84" s="11">
        <f>E84+F84+G84</f>
        <v>0</v>
      </c>
      <c r="E84" s="11">
        <v>0</v>
      </c>
      <c r="F84" s="11">
        <v>0</v>
      </c>
      <c r="G84" s="12">
        <v>0</v>
      </c>
      <c r="H84" s="43"/>
    </row>
    <row r="85" spans="1:8" ht="18.75" customHeight="1">
      <c r="A85" s="41"/>
      <c r="B85" s="45"/>
      <c r="C85" s="8">
        <v>2017</v>
      </c>
      <c r="D85" s="11">
        <f>E85+F85+G85</f>
        <v>0</v>
      </c>
      <c r="E85" s="11">
        <v>0</v>
      </c>
      <c r="F85" s="11">
        <v>0</v>
      </c>
      <c r="G85" s="12">
        <v>0</v>
      </c>
      <c r="H85" s="43"/>
    </row>
    <row r="86" spans="1:8" ht="18.75" customHeight="1">
      <c r="A86" s="41"/>
      <c r="B86" s="45"/>
      <c r="C86" s="8">
        <v>2018</v>
      </c>
      <c r="D86" s="11">
        <f>E86+F86+G86</f>
        <v>0</v>
      </c>
      <c r="E86" s="11">
        <v>0</v>
      </c>
      <c r="F86" s="15">
        <v>0</v>
      </c>
      <c r="G86" s="15">
        <v>0</v>
      </c>
      <c r="H86" s="43"/>
    </row>
    <row r="87" spans="1:8" ht="18.75" customHeight="1">
      <c r="A87" s="41"/>
      <c r="B87" s="45"/>
      <c r="C87" s="8">
        <v>2019</v>
      </c>
      <c r="D87" s="11">
        <f>E87+F87+G87</f>
        <v>0</v>
      </c>
      <c r="E87" s="11">
        <v>0</v>
      </c>
      <c r="F87" s="15">
        <v>0</v>
      </c>
      <c r="G87" s="15">
        <v>0</v>
      </c>
      <c r="H87" s="43"/>
    </row>
    <row r="88" spans="1:8" ht="21" customHeight="1">
      <c r="A88" s="41"/>
      <c r="B88" s="45"/>
      <c r="C88" s="8">
        <v>2020</v>
      </c>
      <c r="D88" s="11">
        <f>E88+F88+G88</f>
        <v>0</v>
      </c>
      <c r="E88" s="11">
        <v>0</v>
      </c>
      <c r="F88" s="15">
        <v>0</v>
      </c>
      <c r="G88" s="15">
        <v>0</v>
      </c>
      <c r="H88" s="43"/>
    </row>
    <row r="89" spans="1:8" ht="15.75" customHeight="1">
      <c r="A89" s="40"/>
      <c r="B89" s="56" t="s">
        <v>55</v>
      </c>
      <c r="C89" s="8" t="s">
        <v>100</v>
      </c>
      <c r="D89" s="13">
        <f>D90+D91+D92+D93+D94</f>
        <v>86785.93161999999</v>
      </c>
      <c r="E89" s="13">
        <f>E90+E91+E92+E93+E94</f>
        <v>85010.21282</v>
      </c>
      <c r="F89" s="13">
        <f>F90+F91+F92+F93+F94</f>
        <v>1775.7188</v>
      </c>
      <c r="G89" s="13">
        <f>G90+G91+G92+G93+G94</f>
        <v>0</v>
      </c>
      <c r="H89" s="42"/>
    </row>
    <row r="90" spans="1:8" ht="15.75" customHeight="1">
      <c r="A90" s="41"/>
      <c r="B90" s="57"/>
      <c r="C90" s="8">
        <v>2016</v>
      </c>
      <c r="D90" s="13">
        <f>E90+F90+G90</f>
        <v>25606.83962</v>
      </c>
      <c r="E90" s="13">
        <f aca="true" t="shared" si="4" ref="E90:F94">E72+E78+E84</f>
        <v>25094.70282</v>
      </c>
      <c r="F90" s="13">
        <f t="shared" si="4"/>
        <v>512.1368</v>
      </c>
      <c r="G90" s="13">
        <f>G72+G78</f>
        <v>0</v>
      </c>
      <c r="H90" s="43"/>
    </row>
    <row r="91" spans="1:8" ht="15.75" customHeight="1">
      <c r="A91" s="41"/>
      <c r="B91" s="57"/>
      <c r="C91" s="8">
        <v>2017</v>
      </c>
      <c r="D91" s="13">
        <f>E91+F91+G91</f>
        <v>10866.327</v>
      </c>
      <c r="E91" s="13">
        <f t="shared" si="4"/>
        <v>10609</v>
      </c>
      <c r="F91" s="13">
        <f t="shared" si="4"/>
        <v>257.327</v>
      </c>
      <c r="G91" s="13">
        <f>G79</f>
        <v>0</v>
      </c>
      <c r="H91" s="43"/>
    </row>
    <row r="92" spans="1:8" ht="15.75" customHeight="1">
      <c r="A92" s="41"/>
      <c r="B92" s="57"/>
      <c r="C92" s="8">
        <v>2018</v>
      </c>
      <c r="D92" s="13">
        <f>E92+F92+G92</f>
        <v>24506.949</v>
      </c>
      <c r="E92" s="13">
        <f t="shared" si="4"/>
        <v>24016.81</v>
      </c>
      <c r="F92" s="13">
        <f t="shared" si="4"/>
        <v>490.139</v>
      </c>
      <c r="G92" s="13">
        <f>G74+G80</f>
        <v>0</v>
      </c>
      <c r="H92" s="43"/>
    </row>
    <row r="93" spans="1:8" ht="15.75" customHeight="1">
      <c r="A93" s="41"/>
      <c r="B93" s="57"/>
      <c r="C93" s="8">
        <v>2019</v>
      </c>
      <c r="D93" s="13">
        <f>E93+F93+G93</f>
        <v>25805.816</v>
      </c>
      <c r="E93" s="13">
        <f t="shared" si="4"/>
        <v>25289.7</v>
      </c>
      <c r="F93" s="13">
        <f t="shared" si="4"/>
        <v>516.116</v>
      </c>
      <c r="G93" s="13">
        <f>G75+G81+G87</f>
        <v>0</v>
      </c>
      <c r="H93" s="43"/>
    </row>
    <row r="94" spans="1:8" ht="15.75" customHeight="1">
      <c r="A94" s="41"/>
      <c r="B94" s="57"/>
      <c r="C94" s="8">
        <v>2020</v>
      </c>
      <c r="D94" s="13">
        <f>E94+F94+G94</f>
        <v>0</v>
      </c>
      <c r="E94" s="13">
        <f t="shared" si="4"/>
        <v>0</v>
      </c>
      <c r="F94" s="13">
        <f t="shared" si="4"/>
        <v>0</v>
      </c>
      <c r="G94" s="13">
        <f>G76+G82+G88</f>
        <v>0</v>
      </c>
      <c r="H94" s="43"/>
    </row>
    <row r="95" spans="1:8" ht="18.75" customHeight="1">
      <c r="A95" s="16" t="s">
        <v>9</v>
      </c>
      <c r="B95" s="102" t="s">
        <v>10</v>
      </c>
      <c r="C95" s="103"/>
      <c r="D95" s="103"/>
      <c r="E95" s="103"/>
      <c r="F95" s="103"/>
      <c r="G95" s="103"/>
      <c r="H95" s="104"/>
    </row>
    <row r="96" spans="1:8" ht="21.75" customHeight="1">
      <c r="A96" s="53" t="s">
        <v>28</v>
      </c>
      <c r="B96" s="60" t="s">
        <v>11</v>
      </c>
      <c r="C96" s="8" t="s">
        <v>100</v>
      </c>
      <c r="D96" s="11">
        <f>D97+D98+D99+D100+D101</f>
        <v>0</v>
      </c>
      <c r="E96" s="11">
        <f>E97+E98+E99+E100+E101</f>
        <v>0</v>
      </c>
      <c r="F96" s="11">
        <f>F97+F98+F99+F100+F101</f>
        <v>0</v>
      </c>
      <c r="G96" s="11">
        <f>G97+G98+G99+G100+G101</f>
        <v>0</v>
      </c>
      <c r="H96" s="49" t="s">
        <v>47</v>
      </c>
    </row>
    <row r="97" spans="1:8" ht="21.75" customHeight="1">
      <c r="A97" s="41"/>
      <c r="B97" s="45"/>
      <c r="C97" s="8">
        <v>2016</v>
      </c>
      <c r="D97" s="11">
        <f>E97+F97+G97</f>
        <v>0</v>
      </c>
      <c r="E97" s="11">
        <v>0</v>
      </c>
      <c r="F97" s="15">
        <v>0</v>
      </c>
      <c r="G97" s="15">
        <v>0</v>
      </c>
      <c r="H97" s="43"/>
    </row>
    <row r="98" spans="1:8" ht="21.75" customHeight="1">
      <c r="A98" s="41"/>
      <c r="B98" s="45"/>
      <c r="C98" s="8">
        <v>2017</v>
      </c>
      <c r="D98" s="11">
        <f>E98+F98+G98</f>
        <v>0</v>
      </c>
      <c r="E98" s="11">
        <v>0</v>
      </c>
      <c r="F98" s="15">
        <v>0</v>
      </c>
      <c r="G98" s="15">
        <v>0</v>
      </c>
      <c r="H98" s="43"/>
    </row>
    <row r="99" spans="1:8" ht="21.75" customHeight="1">
      <c r="A99" s="41"/>
      <c r="B99" s="45"/>
      <c r="C99" s="8">
        <v>2018</v>
      </c>
      <c r="D99" s="11">
        <f>E99+F99+G99</f>
        <v>0</v>
      </c>
      <c r="E99" s="11">
        <v>0</v>
      </c>
      <c r="F99" s="15">
        <v>0</v>
      </c>
      <c r="G99" s="15">
        <v>0</v>
      </c>
      <c r="H99" s="43"/>
    </row>
    <row r="100" spans="1:8" ht="21.75" customHeight="1">
      <c r="A100" s="41"/>
      <c r="B100" s="45"/>
      <c r="C100" s="8">
        <v>2019</v>
      </c>
      <c r="D100" s="11">
        <f>E100+F100+G100</f>
        <v>0</v>
      </c>
      <c r="E100" s="11">
        <v>0</v>
      </c>
      <c r="F100" s="15">
        <v>0</v>
      </c>
      <c r="G100" s="15">
        <v>0</v>
      </c>
      <c r="H100" s="43"/>
    </row>
    <row r="101" spans="1:8" ht="21.75" customHeight="1">
      <c r="A101" s="41"/>
      <c r="B101" s="45"/>
      <c r="C101" s="8">
        <v>2020</v>
      </c>
      <c r="D101" s="11">
        <f>E101+F101+G101</f>
        <v>0</v>
      </c>
      <c r="E101" s="21">
        <v>0</v>
      </c>
      <c r="F101" s="22">
        <v>0</v>
      </c>
      <c r="G101" s="15">
        <v>0</v>
      </c>
      <c r="H101" s="43"/>
    </row>
    <row r="102" spans="1:8" ht="17.25" customHeight="1">
      <c r="A102" s="53" t="s">
        <v>29</v>
      </c>
      <c r="B102" s="60" t="s">
        <v>12</v>
      </c>
      <c r="C102" s="8" t="s">
        <v>100</v>
      </c>
      <c r="D102" s="11">
        <f>D103+D104+D105+D106+D107</f>
        <v>0</v>
      </c>
      <c r="E102" s="11">
        <f>E103+E104+E105+E106+E107</f>
        <v>0</v>
      </c>
      <c r="F102" s="11">
        <f>F103+F104+F105+F106+F107</f>
        <v>0</v>
      </c>
      <c r="G102" s="11">
        <f>G103+G104+G105+G106+G107</f>
        <v>0</v>
      </c>
      <c r="H102" s="49" t="s">
        <v>13</v>
      </c>
    </row>
    <row r="103" spans="1:8" ht="17.25" customHeight="1">
      <c r="A103" s="54"/>
      <c r="B103" s="61"/>
      <c r="C103" s="8">
        <v>2016</v>
      </c>
      <c r="D103" s="11">
        <v>0</v>
      </c>
      <c r="E103" s="15">
        <v>0</v>
      </c>
      <c r="F103" s="15">
        <v>0</v>
      </c>
      <c r="G103" s="15">
        <v>0</v>
      </c>
      <c r="H103" s="50"/>
    </row>
    <row r="104" spans="1:8" ht="17.25" customHeight="1">
      <c r="A104" s="54"/>
      <c r="B104" s="61"/>
      <c r="C104" s="8">
        <v>2017</v>
      </c>
      <c r="D104" s="11">
        <v>0</v>
      </c>
      <c r="E104" s="11">
        <v>0</v>
      </c>
      <c r="F104" s="11">
        <v>0</v>
      </c>
      <c r="G104" s="11">
        <v>0</v>
      </c>
      <c r="H104" s="50"/>
    </row>
    <row r="105" spans="1:8" ht="17.25" customHeight="1">
      <c r="A105" s="54"/>
      <c r="B105" s="61"/>
      <c r="C105" s="8">
        <v>2018</v>
      </c>
      <c r="D105" s="11">
        <f>E105+F105+G105</f>
        <v>0</v>
      </c>
      <c r="E105" s="11">
        <v>0</v>
      </c>
      <c r="F105" s="15">
        <v>0</v>
      </c>
      <c r="G105" s="15">
        <v>0</v>
      </c>
      <c r="H105" s="50"/>
    </row>
    <row r="106" spans="1:8" ht="17.25" customHeight="1">
      <c r="A106" s="54"/>
      <c r="B106" s="61"/>
      <c r="C106" s="8">
        <v>2019</v>
      </c>
      <c r="D106" s="11">
        <f>E106+F106+G106</f>
        <v>0</v>
      </c>
      <c r="E106" s="11">
        <v>0</v>
      </c>
      <c r="F106" s="15">
        <v>0</v>
      </c>
      <c r="G106" s="15">
        <v>0</v>
      </c>
      <c r="H106" s="50"/>
    </row>
    <row r="107" spans="1:8" ht="17.25" customHeight="1">
      <c r="A107" s="54"/>
      <c r="B107" s="61"/>
      <c r="C107" s="8">
        <v>2020</v>
      </c>
      <c r="D107" s="11">
        <f>E107+F107+G107</f>
        <v>0</v>
      </c>
      <c r="E107" s="11">
        <v>0</v>
      </c>
      <c r="F107" s="15">
        <v>0</v>
      </c>
      <c r="G107" s="15">
        <v>0</v>
      </c>
      <c r="H107" s="50"/>
    </row>
    <row r="108" spans="1:8" ht="18" customHeight="1">
      <c r="A108" s="53" t="s">
        <v>30</v>
      </c>
      <c r="B108" s="60" t="s">
        <v>38</v>
      </c>
      <c r="C108" s="8" t="s">
        <v>100</v>
      </c>
      <c r="D108" s="11">
        <f>D109+D110+D111+D112+D113</f>
        <v>0</v>
      </c>
      <c r="E108" s="11">
        <f>E109+E110+E111+E112+E113</f>
        <v>0</v>
      </c>
      <c r="F108" s="11">
        <f>F109+F110+F111+F112+F113</f>
        <v>0</v>
      </c>
      <c r="G108" s="11">
        <f>G109+G110+G111+G112+G113</f>
        <v>0</v>
      </c>
      <c r="H108" s="60" t="s">
        <v>48</v>
      </c>
    </row>
    <row r="109" spans="1:8" ht="17.25" customHeight="1">
      <c r="A109" s="54"/>
      <c r="B109" s="61"/>
      <c r="C109" s="8">
        <v>2016</v>
      </c>
      <c r="D109" s="11">
        <f>E109+F109+G109</f>
        <v>0</v>
      </c>
      <c r="E109" s="11">
        <v>0</v>
      </c>
      <c r="F109" s="15">
        <v>0</v>
      </c>
      <c r="G109" s="15">
        <v>0</v>
      </c>
      <c r="H109" s="61"/>
    </row>
    <row r="110" spans="1:8" ht="17.25" customHeight="1">
      <c r="A110" s="54"/>
      <c r="B110" s="61"/>
      <c r="C110" s="8">
        <v>2017</v>
      </c>
      <c r="D110" s="11">
        <v>0</v>
      </c>
      <c r="E110" s="11">
        <v>0</v>
      </c>
      <c r="F110" s="11">
        <v>0</v>
      </c>
      <c r="G110" s="11">
        <v>0</v>
      </c>
      <c r="H110" s="61"/>
    </row>
    <row r="111" spans="1:8" ht="17.25" customHeight="1">
      <c r="A111" s="54"/>
      <c r="B111" s="61"/>
      <c r="C111" s="8">
        <v>2018</v>
      </c>
      <c r="D111" s="11">
        <f>E111+F111+G111</f>
        <v>0</v>
      </c>
      <c r="E111" s="11">
        <v>0</v>
      </c>
      <c r="F111" s="15">
        <v>0</v>
      </c>
      <c r="G111" s="15">
        <v>0</v>
      </c>
      <c r="H111" s="61"/>
    </row>
    <row r="112" spans="1:8" ht="17.25" customHeight="1">
      <c r="A112" s="54"/>
      <c r="B112" s="61"/>
      <c r="C112" s="8">
        <v>2019</v>
      </c>
      <c r="D112" s="11">
        <f>E112+F112+G112</f>
        <v>0</v>
      </c>
      <c r="E112" s="11">
        <v>0</v>
      </c>
      <c r="F112" s="15">
        <v>0</v>
      </c>
      <c r="G112" s="15">
        <v>0</v>
      </c>
      <c r="H112" s="61"/>
    </row>
    <row r="113" spans="1:8" ht="17.25" customHeight="1">
      <c r="A113" s="54"/>
      <c r="B113" s="61"/>
      <c r="C113" s="8">
        <v>2020</v>
      </c>
      <c r="D113" s="11">
        <f>E113+F113+G113</f>
        <v>0</v>
      </c>
      <c r="E113" s="11">
        <v>0</v>
      </c>
      <c r="F113" s="15">
        <v>0</v>
      </c>
      <c r="G113" s="15">
        <v>0</v>
      </c>
      <c r="H113" s="61"/>
    </row>
    <row r="114" spans="1:8" ht="17.25" customHeight="1">
      <c r="A114" s="53" t="s">
        <v>34</v>
      </c>
      <c r="B114" s="60" t="s">
        <v>39</v>
      </c>
      <c r="C114" s="8" t="s">
        <v>100</v>
      </c>
      <c r="D114" s="11">
        <f>D115+D116+D117+D118+D119</f>
        <v>9480</v>
      </c>
      <c r="E114" s="11">
        <f>E115+E116+E117+E118+E119</f>
        <v>0</v>
      </c>
      <c r="F114" s="11">
        <f>F115+F116+F117+F118+F119</f>
        <v>9480</v>
      </c>
      <c r="G114" s="11">
        <f>G115+G117+G118+G119</f>
        <v>0</v>
      </c>
      <c r="H114" s="60" t="s">
        <v>81</v>
      </c>
    </row>
    <row r="115" spans="1:8" ht="17.25" customHeight="1">
      <c r="A115" s="41"/>
      <c r="B115" s="67"/>
      <c r="C115" s="8">
        <v>2016</v>
      </c>
      <c r="D115" s="11">
        <f>E115+F115+G115</f>
        <v>0</v>
      </c>
      <c r="E115" s="11">
        <v>0</v>
      </c>
      <c r="F115" s="15">
        <v>0</v>
      </c>
      <c r="G115" s="15">
        <v>0</v>
      </c>
      <c r="H115" s="67"/>
    </row>
    <row r="116" spans="1:8" ht="17.25" customHeight="1">
      <c r="A116" s="41"/>
      <c r="B116" s="67"/>
      <c r="C116" s="8">
        <v>2017</v>
      </c>
      <c r="D116" s="11">
        <f>E116+F116+G116</f>
        <v>9480</v>
      </c>
      <c r="E116" s="11">
        <v>0</v>
      </c>
      <c r="F116" s="15">
        <v>9480</v>
      </c>
      <c r="G116" s="11">
        <v>0</v>
      </c>
      <c r="H116" s="67"/>
    </row>
    <row r="117" spans="1:8" ht="17.25" customHeight="1">
      <c r="A117" s="41"/>
      <c r="B117" s="67"/>
      <c r="C117" s="8">
        <v>2018</v>
      </c>
      <c r="D117" s="11">
        <f>E117+F117+G117</f>
        <v>0</v>
      </c>
      <c r="E117" s="11">
        <v>0</v>
      </c>
      <c r="F117" s="15">
        <v>0</v>
      </c>
      <c r="G117" s="15">
        <v>0</v>
      </c>
      <c r="H117" s="67"/>
    </row>
    <row r="118" spans="1:8" ht="17.25" customHeight="1">
      <c r="A118" s="41"/>
      <c r="B118" s="67"/>
      <c r="C118" s="8">
        <v>2019</v>
      </c>
      <c r="D118" s="11">
        <f>E118+F118+G118</f>
        <v>0</v>
      </c>
      <c r="E118" s="11">
        <v>0</v>
      </c>
      <c r="F118" s="15">
        <v>0</v>
      </c>
      <c r="G118" s="15">
        <v>0</v>
      </c>
      <c r="H118" s="67"/>
    </row>
    <row r="119" spans="1:8" ht="21.75" customHeight="1">
      <c r="A119" s="41"/>
      <c r="B119" s="67"/>
      <c r="C119" s="8">
        <v>2020</v>
      </c>
      <c r="D119" s="11">
        <f>E119+F119+G119</f>
        <v>0</v>
      </c>
      <c r="E119" s="11">
        <v>0</v>
      </c>
      <c r="F119" s="15">
        <v>0</v>
      </c>
      <c r="G119" s="15">
        <v>0</v>
      </c>
      <c r="H119" s="67"/>
    </row>
    <row r="120" spans="1:8" ht="21.75" customHeight="1">
      <c r="A120" s="53" t="s">
        <v>35</v>
      </c>
      <c r="B120" s="60" t="s">
        <v>40</v>
      </c>
      <c r="C120" s="8" t="s">
        <v>100</v>
      </c>
      <c r="D120" s="11">
        <f>D121+D122+D123+D124+D125</f>
        <v>0</v>
      </c>
      <c r="E120" s="11">
        <f>E121+E122+E123+E124+E125</f>
        <v>0</v>
      </c>
      <c r="F120" s="11">
        <f>F121+F122+F123+F124+F125</f>
        <v>0</v>
      </c>
      <c r="G120" s="11">
        <f>G121+G122+G123+G124+G125</f>
        <v>0</v>
      </c>
      <c r="H120" s="60" t="s">
        <v>49</v>
      </c>
    </row>
    <row r="121" spans="1:8" ht="21.75" customHeight="1">
      <c r="A121" s="41"/>
      <c r="B121" s="67"/>
      <c r="C121" s="8">
        <v>2016</v>
      </c>
      <c r="D121" s="11">
        <f>E121+F121+G121</f>
        <v>0</v>
      </c>
      <c r="E121" s="11">
        <v>0</v>
      </c>
      <c r="F121" s="15">
        <v>0</v>
      </c>
      <c r="G121" s="15">
        <v>0</v>
      </c>
      <c r="H121" s="50"/>
    </row>
    <row r="122" spans="1:8" ht="17.25" customHeight="1">
      <c r="A122" s="41"/>
      <c r="B122" s="67"/>
      <c r="C122" s="8">
        <v>2017</v>
      </c>
      <c r="D122" s="11">
        <v>0</v>
      </c>
      <c r="E122" s="11">
        <v>0</v>
      </c>
      <c r="F122" s="11">
        <v>0</v>
      </c>
      <c r="G122" s="11">
        <v>0</v>
      </c>
      <c r="H122" s="50"/>
    </row>
    <row r="123" spans="1:8" ht="17.25" customHeight="1">
      <c r="A123" s="41"/>
      <c r="B123" s="67"/>
      <c r="C123" s="8">
        <v>2018</v>
      </c>
      <c r="D123" s="11">
        <f>E123+F123+G123</f>
        <v>0</v>
      </c>
      <c r="E123" s="11">
        <v>0</v>
      </c>
      <c r="F123" s="15">
        <v>0</v>
      </c>
      <c r="G123" s="15">
        <v>0</v>
      </c>
      <c r="H123" s="50"/>
    </row>
    <row r="124" spans="1:8" ht="17.25" customHeight="1">
      <c r="A124" s="41"/>
      <c r="B124" s="67"/>
      <c r="C124" s="8">
        <v>2019</v>
      </c>
      <c r="D124" s="11">
        <f>E124+F124+G124</f>
        <v>0</v>
      </c>
      <c r="E124" s="11">
        <v>0</v>
      </c>
      <c r="F124" s="15">
        <v>0</v>
      </c>
      <c r="G124" s="15">
        <v>0</v>
      </c>
      <c r="H124" s="50"/>
    </row>
    <row r="125" spans="1:8" ht="17.25" customHeight="1">
      <c r="A125" s="41"/>
      <c r="B125" s="67"/>
      <c r="C125" s="8">
        <v>2020</v>
      </c>
      <c r="D125" s="11">
        <f>E125+F125+G125</f>
        <v>0</v>
      </c>
      <c r="E125" s="11">
        <v>0</v>
      </c>
      <c r="F125" s="15">
        <v>0</v>
      </c>
      <c r="G125" s="15">
        <v>0</v>
      </c>
      <c r="H125" s="50"/>
    </row>
    <row r="126" spans="1:8" ht="17.25" customHeight="1">
      <c r="A126" s="53" t="s">
        <v>36</v>
      </c>
      <c r="B126" s="60" t="s">
        <v>41</v>
      </c>
      <c r="C126" s="8" t="s">
        <v>100</v>
      </c>
      <c r="D126" s="11">
        <f>D127+D128+D129+D130+D131</f>
        <v>0</v>
      </c>
      <c r="E126" s="11">
        <f>E127+E128+E129+E130+E131</f>
        <v>0</v>
      </c>
      <c r="F126" s="11">
        <f>F127+F128+F129+F130+F131</f>
        <v>0</v>
      </c>
      <c r="G126" s="11">
        <f>G127+G128+G129+G130+G131</f>
        <v>0</v>
      </c>
      <c r="H126" s="49" t="s">
        <v>50</v>
      </c>
    </row>
    <row r="127" spans="1:8" ht="17.25" customHeight="1">
      <c r="A127" s="54"/>
      <c r="B127" s="61"/>
      <c r="C127" s="8">
        <v>2016</v>
      </c>
      <c r="D127" s="11">
        <f>E127+F127+G127</f>
        <v>0</v>
      </c>
      <c r="E127" s="11">
        <v>0</v>
      </c>
      <c r="F127" s="15">
        <v>0</v>
      </c>
      <c r="G127" s="15">
        <v>0</v>
      </c>
      <c r="H127" s="50"/>
    </row>
    <row r="128" spans="1:8" ht="17.25" customHeight="1">
      <c r="A128" s="54"/>
      <c r="B128" s="61"/>
      <c r="C128" s="8">
        <v>2017</v>
      </c>
      <c r="D128" s="11">
        <v>0</v>
      </c>
      <c r="E128" s="11">
        <v>0</v>
      </c>
      <c r="F128" s="11">
        <v>0</v>
      </c>
      <c r="G128" s="11">
        <v>0</v>
      </c>
      <c r="H128" s="50"/>
    </row>
    <row r="129" spans="1:8" ht="17.25" customHeight="1">
      <c r="A129" s="54"/>
      <c r="B129" s="61"/>
      <c r="C129" s="8">
        <v>2018</v>
      </c>
      <c r="D129" s="11">
        <f>E129+F129+G129</f>
        <v>0</v>
      </c>
      <c r="E129" s="11">
        <v>0</v>
      </c>
      <c r="F129" s="15">
        <v>0</v>
      </c>
      <c r="G129" s="15">
        <v>0</v>
      </c>
      <c r="H129" s="50"/>
    </row>
    <row r="130" spans="1:8" ht="17.25" customHeight="1">
      <c r="A130" s="54"/>
      <c r="B130" s="61"/>
      <c r="C130" s="8">
        <v>2019</v>
      </c>
      <c r="D130" s="11">
        <f>E130+F130+G130</f>
        <v>0</v>
      </c>
      <c r="E130" s="11">
        <v>0</v>
      </c>
      <c r="F130" s="15">
        <v>0</v>
      </c>
      <c r="G130" s="15">
        <v>0</v>
      </c>
      <c r="H130" s="50"/>
    </row>
    <row r="131" spans="1:8" ht="17.25" customHeight="1">
      <c r="A131" s="54"/>
      <c r="B131" s="61"/>
      <c r="C131" s="8">
        <v>2020</v>
      </c>
      <c r="D131" s="11">
        <f>E131+F131+G131</f>
        <v>0</v>
      </c>
      <c r="E131" s="11">
        <v>0</v>
      </c>
      <c r="F131" s="15">
        <v>0</v>
      </c>
      <c r="G131" s="15">
        <v>0</v>
      </c>
      <c r="H131" s="50"/>
    </row>
    <row r="132" spans="1:8" ht="20.25" customHeight="1">
      <c r="A132" s="53" t="s">
        <v>37</v>
      </c>
      <c r="B132" s="60" t="s">
        <v>14</v>
      </c>
      <c r="C132" s="8" t="s">
        <v>100</v>
      </c>
      <c r="D132" s="11">
        <f>D133+D134+D135+D136+D137</f>
        <v>0</v>
      </c>
      <c r="E132" s="11">
        <f>E133+E134+E135+E136+E137</f>
        <v>0</v>
      </c>
      <c r="F132" s="11">
        <f>F133+F134+F135+F136+F137</f>
        <v>0</v>
      </c>
      <c r="G132" s="11">
        <f>G133+G134+G135+G136+G137</f>
        <v>0</v>
      </c>
      <c r="H132" s="49" t="s">
        <v>51</v>
      </c>
    </row>
    <row r="133" spans="1:8" ht="17.25" customHeight="1">
      <c r="A133" s="41"/>
      <c r="B133" s="67"/>
      <c r="C133" s="8">
        <v>2016</v>
      </c>
      <c r="D133" s="11">
        <f>E133+F133+G133</f>
        <v>0</v>
      </c>
      <c r="E133" s="11">
        <v>0</v>
      </c>
      <c r="F133" s="15">
        <v>0</v>
      </c>
      <c r="G133" s="15">
        <v>0</v>
      </c>
      <c r="H133" s="110"/>
    </row>
    <row r="134" spans="1:8" ht="18.75" customHeight="1">
      <c r="A134" s="41"/>
      <c r="B134" s="67"/>
      <c r="C134" s="8">
        <v>2017</v>
      </c>
      <c r="D134" s="11">
        <v>0</v>
      </c>
      <c r="E134" s="11">
        <v>0</v>
      </c>
      <c r="F134" s="11">
        <v>0</v>
      </c>
      <c r="G134" s="11">
        <v>0</v>
      </c>
      <c r="H134" s="110"/>
    </row>
    <row r="135" spans="1:8" ht="17.25" customHeight="1">
      <c r="A135" s="41"/>
      <c r="B135" s="67"/>
      <c r="C135" s="8">
        <v>2018</v>
      </c>
      <c r="D135" s="11">
        <f aca="true" t="shared" si="5" ref="D135:D161">E135+F135+G135</f>
        <v>0</v>
      </c>
      <c r="E135" s="11">
        <v>0</v>
      </c>
      <c r="F135" s="15">
        <v>0</v>
      </c>
      <c r="G135" s="15">
        <v>0</v>
      </c>
      <c r="H135" s="110"/>
    </row>
    <row r="136" spans="1:8" ht="17.25" customHeight="1">
      <c r="A136" s="41"/>
      <c r="B136" s="67"/>
      <c r="C136" s="8">
        <v>2019</v>
      </c>
      <c r="D136" s="11">
        <f t="shared" si="5"/>
        <v>0</v>
      </c>
      <c r="E136" s="11">
        <v>0</v>
      </c>
      <c r="F136" s="15">
        <v>0</v>
      </c>
      <c r="G136" s="15">
        <v>0</v>
      </c>
      <c r="H136" s="110"/>
    </row>
    <row r="137" spans="1:8" ht="17.25" customHeight="1">
      <c r="A137" s="41"/>
      <c r="B137" s="67"/>
      <c r="C137" s="8">
        <v>2020</v>
      </c>
      <c r="D137" s="11">
        <f t="shared" si="5"/>
        <v>0</v>
      </c>
      <c r="E137" s="11">
        <v>0</v>
      </c>
      <c r="F137" s="15">
        <v>0</v>
      </c>
      <c r="G137" s="15">
        <v>0</v>
      </c>
      <c r="H137" s="110"/>
    </row>
    <row r="138" spans="1:8" ht="21" customHeight="1">
      <c r="A138" s="72" t="s">
        <v>70</v>
      </c>
      <c r="B138" s="60" t="s">
        <v>71</v>
      </c>
      <c r="C138" s="8" t="s">
        <v>100</v>
      </c>
      <c r="D138" s="15">
        <f t="shared" si="5"/>
        <v>17500</v>
      </c>
      <c r="E138" s="11">
        <f>E139+E140+E141+E142+E143</f>
        <v>0</v>
      </c>
      <c r="F138" s="15">
        <f>F139+F140+F141+F142+F143</f>
        <v>17500</v>
      </c>
      <c r="G138" s="11">
        <v>0</v>
      </c>
      <c r="H138" s="77" t="s">
        <v>75</v>
      </c>
    </row>
    <row r="139" spans="1:8" ht="21" customHeight="1">
      <c r="A139" s="55"/>
      <c r="B139" s="61"/>
      <c r="C139" s="8">
        <v>2016</v>
      </c>
      <c r="D139" s="15">
        <f>E139+F139+G139</f>
        <v>0</v>
      </c>
      <c r="E139" s="11">
        <v>0</v>
      </c>
      <c r="F139" s="15">
        <v>0</v>
      </c>
      <c r="G139" s="11">
        <v>0</v>
      </c>
      <c r="H139" s="78"/>
    </row>
    <row r="140" spans="1:8" ht="21" customHeight="1">
      <c r="A140" s="55"/>
      <c r="B140" s="61"/>
      <c r="C140" s="8">
        <v>2017</v>
      </c>
      <c r="D140" s="15">
        <f>E140+F140+G140</f>
        <v>4000</v>
      </c>
      <c r="E140" s="11">
        <v>0</v>
      </c>
      <c r="F140" s="15">
        <v>4000</v>
      </c>
      <c r="G140" s="11">
        <v>0</v>
      </c>
      <c r="H140" s="78"/>
    </row>
    <row r="141" spans="1:8" ht="21.75" customHeight="1">
      <c r="A141" s="100"/>
      <c r="B141" s="107"/>
      <c r="C141" s="8">
        <v>2018</v>
      </c>
      <c r="D141" s="15">
        <f t="shared" si="5"/>
        <v>4500</v>
      </c>
      <c r="E141" s="11">
        <v>0</v>
      </c>
      <c r="F141" s="15">
        <v>4500</v>
      </c>
      <c r="G141" s="11">
        <v>0</v>
      </c>
      <c r="H141" s="79"/>
    </row>
    <row r="142" spans="1:8" ht="21.75" customHeight="1">
      <c r="A142" s="100"/>
      <c r="B142" s="107"/>
      <c r="C142" s="8">
        <v>2019</v>
      </c>
      <c r="D142" s="15">
        <f>E142+F142</f>
        <v>4500</v>
      </c>
      <c r="E142" s="11">
        <v>0</v>
      </c>
      <c r="F142" s="15">
        <v>4500</v>
      </c>
      <c r="G142" s="11">
        <v>0</v>
      </c>
      <c r="H142" s="79"/>
    </row>
    <row r="143" spans="1:8" ht="23.25" customHeight="1">
      <c r="A143" s="101"/>
      <c r="B143" s="108"/>
      <c r="C143" s="8">
        <v>2020</v>
      </c>
      <c r="D143" s="15">
        <f t="shared" si="5"/>
        <v>4500</v>
      </c>
      <c r="E143" s="11">
        <v>0</v>
      </c>
      <c r="F143" s="15">
        <v>4500</v>
      </c>
      <c r="G143" s="11">
        <v>0</v>
      </c>
      <c r="H143" s="80"/>
    </row>
    <row r="144" spans="1:8" ht="21" customHeight="1">
      <c r="A144" s="72" t="s">
        <v>72</v>
      </c>
      <c r="B144" s="60" t="s">
        <v>73</v>
      </c>
      <c r="C144" s="8" t="s">
        <v>100</v>
      </c>
      <c r="D144" s="15">
        <f t="shared" si="5"/>
        <v>9884.5</v>
      </c>
      <c r="E144" s="11">
        <f>E145+E146+E147+E148+E149</f>
        <v>0</v>
      </c>
      <c r="F144" s="15">
        <f>F145+F146+F147+F148+F149</f>
        <v>9884.5</v>
      </c>
      <c r="G144" s="11">
        <v>0</v>
      </c>
      <c r="H144" s="77" t="s">
        <v>74</v>
      </c>
    </row>
    <row r="145" spans="1:8" ht="21" customHeight="1">
      <c r="A145" s="55"/>
      <c r="B145" s="61"/>
      <c r="C145" s="8">
        <v>2016</v>
      </c>
      <c r="D145" s="15">
        <f t="shared" si="5"/>
        <v>0</v>
      </c>
      <c r="E145" s="11">
        <v>0</v>
      </c>
      <c r="F145" s="15">
        <v>0</v>
      </c>
      <c r="G145" s="11">
        <v>0</v>
      </c>
      <c r="H145" s="78"/>
    </row>
    <row r="146" spans="1:8" ht="21" customHeight="1">
      <c r="A146" s="55"/>
      <c r="B146" s="61"/>
      <c r="C146" s="8">
        <v>2017</v>
      </c>
      <c r="D146" s="15">
        <f t="shared" si="5"/>
        <v>2384.5</v>
      </c>
      <c r="E146" s="11">
        <v>0</v>
      </c>
      <c r="F146" s="15">
        <v>2384.5</v>
      </c>
      <c r="G146" s="11"/>
      <c r="H146" s="78"/>
    </row>
    <row r="147" spans="1:8" ht="17.25" customHeight="1">
      <c r="A147" s="55"/>
      <c r="B147" s="61"/>
      <c r="C147" s="8">
        <v>2018</v>
      </c>
      <c r="D147" s="15">
        <f t="shared" si="5"/>
        <v>2500</v>
      </c>
      <c r="E147" s="11">
        <v>0</v>
      </c>
      <c r="F147" s="15">
        <v>2500</v>
      </c>
      <c r="G147" s="11">
        <v>0</v>
      </c>
      <c r="H147" s="78"/>
    </row>
    <row r="148" spans="1:8" ht="17.25" customHeight="1">
      <c r="A148" s="55"/>
      <c r="B148" s="61"/>
      <c r="C148" s="8">
        <v>2019</v>
      </c>
      <c r="D148" s="15">
        <f t="shared" si="5"/>
        <v>2500</v>
      </c>
      <c r="E148" s="11">
        <v>0</v>
      </c>
      <c r="F148" s="15">
        <v>2500</v>
      </c>
      <c r="G148" s="11"/>
      <c r="H148" s="78"/>
    </row>
    <row r="149" spans="1:8" ht="16.5" customHeight="1">
      <c r="A149" s="129"/>
      <c r="B149" s="130"/>
      <c r="C149" s="8">
        <v>2020</v>
      </c>
      <c r="D149" s="15">
        <f t="shared" si="5"/>
        <v>2500</v>
      </c>
      <c r="E149" s="11">
        <v>0</v>
      </c>
      <c r="F149" s="15">
        <v>2500</v>
      </c>
      <c r="G149" s="11">
        <v>0</v>
      </c>
      <c r="H149" s="105"/>
    </row>
    <row r="150" spans="1:8" ht="29.25" customHeight="1">
      <c r="A150" s="72" t="s">
        <v>76</v>
      </c>
      <c r="B150" s="60" t="s">
        <v>77</v>
      </c>
      <c r="C150" s="8" t="s">
        <v>100</v>
      </c>
      <c r="D150" s="15">
        <f t="shared" si="5"/>
        <v>12248.16</v>
      </c>
      <c r="E150" s="11">
        <f>E151+E152+E153+E154+E155</f>
        <v>529.1</v>
      </c>
      <c r="F150" s="11">
        <f>F151+F152+F153+F154+F155</f>
        <v>11719.06</v>
      </c>
      <c r="G150" s="11">
        <v>0</v>
      </c>
      <c r="H150" s="77" t="s">
        <v>94</v>
      </c>
    </row>
    <row r="151" spans="1:8" ht="29.25" customHeight="1">
      <c r="A151" s="55"/>
      <c r="B151" s="61"/>
      <c r="C151" s="8">
        <v>2016</v>
      </c>
      <c r="D151" s="15">
        <f>E151+F151+G151</f>
        <v>0</v>
      </c>
      <c r="E151" s="11">
        <v>0</v>
      </c>
      <c r="F151" s="15">
        <v>0</v>
      </c>
      <c r="G151" s="11">
        <v>0</v>
      </c>
      <c r="H151" s="78"/>
    </row>
    <row r="152" spans="1:8" ht="29.25" customHeight="1">
      <c r="A152" s="55"/>
      <c r="B152" s="61"/>
      <c r="C152" s="8">
        <v>2017</v>
      </c>
      <c r="D152" s="15">
        <f>E152+F152+G152</f>
        <v>3248.16</v>
      </c>
      <c r="E152" s="11">
        <v>529.1</v>
      </c>
      <c r="F152" s="15">
        <v>2719.06</v>
      </c>
      <c r="G152" s="11">
        <v>0</v>
      </c>
      <c r="H152" s="78"/>
    </row>
    <row r="153" spans="1:8" ht="29.25" customHeight="1">
      <c r="A153" s="100"/>
      <c r="B153" s="107"/>
      <c r="C153" s="8">
        <v>2018</v>
      </c>
      <c r="D153" s="15">
        <f t="shared" si="5"/>
        <v>3000</v>
      </c>
      <c r="E153" s="11">
        <v>0</v>
      </c>
      <c r="F153" s="15">
        <v>3000</v>
      </c>
      <c r="G153" s="11">
        <v>0</v>
      </c>
      <c r="H153" s="79"/>
    </row>
    <row r="154" spans="1:8" ht="29.25" customHeight="1">
      <c r="A154" s="100"/>
      <c r="B154" s="107"/>
      <c r="C154" s="8">
        <v>2019</v>
      </c>
      <c r="D154" s="15">
        <f>E154+F154+G154</f>
        <v>3000</v>
      </c>
      <c r="E154" s="11">
        <v>0</v>
      </c>
      <c r="F154" s="15">
        <v>3000</v>
      </c>
      <c r="G154" s="11">
        <v>0</v>
      </c>
      <c r="H154" s="79"/>
    </row>
    <row r="155" spans="1:8" ht="29.25" customHeight="1">
      <c r="A155" s="101"/>
      <c r="B155" s="108"/>
      <c r="C155" s="8">
        <v>2020</v>
      </c>
      <c r="D155" s="15">
        <f t="shared" si="5"/>
        <v>3000</v>
      </c>
      <c r="E155" s="11">
        <v>0</v>
      </c>
      <c r="F155" s="15">
        <v>3000</v>
      </c>
      <c r="G155" s="11">
        <v>0</v>
      </c>
      <c r="H155" s="80"/>
    </row>
    <row r="156" spans="1:8" ht="21" customHeight="1">
      <c r="A156" s="72" t="s">
        <v>78</v>
      </c>
      <c r="B156" s="60" t="s">
        <v>79</v>
      </c>
      <c r="C156" s="8" t="s">
        <v>100</v>
      </c>
      <c r="D156" s="15">
        <f t="shared" si="5"/>
        <v>11351.835000000001</v>
      </c>
      <c r="E156" s="11">
        <f>E157+E158+E159+E160+E161</f>
        <v>0</v>
      </c>
      <c r="F156" s="15">
        <f>F157+F158+F159+F160+F161</f>
        <v>11351.835000000001</v>
      </c>
      <c r="G156" s="11">
        <v>0</v>
      </c>
      <c r="H156" s="77" t="s">
        <v>85</v>
      </c>
    </row>
    <row r="157" spans="1:8" ht="21" customHeight="1">
      <c r="A157" s="55"/>
      <c r="B157" s="61"/>
      <c r="C157" s="8">
        <v>2016</v>
      </c>
      <c r="D157" s="15">
        <f>E157+F157+G157</f>
        <v>0</v>
      </c>
      <c r="E157" s="11">
        <v>0</v>
      </c>
      <c r="F157" s="15">
        <v>0</v>
      </c>
      <c r="G157" s="11">
        <v>0</v>
      </c>
      <c r="H157" s="78"/>
    </row>
    <row r="158" spans="1:8" ht="21" customHeight="1">
      <c r="A158" s="55"/>
      <c r="B158" s="61"/>
      <c r="C158" s="8">
        <v>2017</v>
      </c>
      <c r="D158" s="15">
        <f>E158+F158+G158</f>
        <v>3054.849</v>
      </c>
      <c r="E158" s="11">
        <v>0</v>
      </c>
      <c r="F158" s="15">
        <v>3054.849</v>
      </c>
      <c r="G158" s="11">
        <v>0</v>
      </c>
      <c r="H158" s="78"/>
    </row>
    <row r="159" spans="1:8" ht="21" customHeight="1">
      <c r="A159" s="100"/>
      <c r="B159" s="107"/>
      <c r="C159" s="8">
        <v>2018</v>
      </c>
      <c r="D159" s="15">
        <f t="shared" si="5"/>
        <v>3165.662</v>
      </c>
      <c r="E159" s="11">
        <v>0</v>
      </c>
      <c r="F159" s="11">
        <v>3165.662</v>
      </c>
      <c r="G159" s="11">
        <v>0</v>
      </c>
      <c r="H159" s="79"/>
    </row>
    <row r="160" spans="1:8" ht="21" customHeight="1">
      <c r="A160" s="100"/>
      <c r="B160" s="107"/>
      <c r="C160" s="8">
        <v>2019</v>
      </c>
      <c r="D160" s="15">
        <f>E160+F160+G160</f>
        <v>2565.662</v>
      </c>
      <c r="E160" s="11">
        <v>0</v>
      </c>
      <c r="F160" s="11">
        <v>2565.662</v>
      </c>
      <c r="G160" s="11">
        <v>0</v>
      </c>
      <c r="H160" s="79"/>
    </row>
    <row r="161" spans="1:8" ht="19.5" customHeight="1">
      <c r="A161" s="101"/>
      <c r="B161" s="108"/>
      <c r="C161" s="8">
        <v>2020</v>
      </c>
      <c r="D161" s="15">
        <f t="shared" si="5"/>
        <v>2565.662</v>
      </c>
      <c r="E161" s="11">
        <v>0</v>
      </c>
      <c r="F161" s="11">
        <v>2565.662</v>
      </c>
      <c r="G161" s="11">
        <v>0</v>
      </c>
      <c r="H161" s="80"/>
    </row>
    <row r="162" spans="1:8" ht="17.25" customHeight="1">
      <c r="A162" s="40"/>
      <c r="B162" s="56" t="s">
        <v>56</v>
      </c>
      <c r="C162" s="8" t="s">
        <v>100</v>
      </c>
      <c r="D162" s="13">
        <f>D163+D164+D165+D166+D167</f>
        <v>60464.494999999995</v>
      </c>
      <c r="E162" s="13">
        <f>E163+E164+E165+E166+E167</f>
        <v>529.1</v>
      </c>
      <c r="F162" s="13">
        <f>F163+F164+F165+F166+F167</f>
        <v>59935.39499999999</v>
      </c>
      <c r="G162" s="13">
        <f>G163+G164+G165+G166+G167</f>
        <v>0</v>
      </c>
      <c r="H162" s="109"/>
    </row>
    <row r="163" spans="1:8" ht="17.25" customHeight="1">
      <c r="A163" s="41"/>
      <c r="B163" s="57"/>
      <c r="C163" s="8">
        <v>2016</v>
      </c>
      <c r="D163" s="13">
        <f>E163+F163+G163</f>
        <v>0</v>
      </c>
      <c r="E163" s="13">
        <f aca="true" t="shared" si="6" ref="E163:F165">E97+E103+E109+E115+E121+E127+E133+E139+E145+E151+E157</f>
        <v>0</v>
      </c>
      <c r="F163" s="13">
        <f t="shared" si="6"/>
        <v>0</v>
      </c>
      <c r="G163" s="13">
        <f>G97+G103+G109+G115+G121+G127+G133</f>
        <v>0</v>
      </c>
      <c r="H163" s="110"/>
    </row>
    <row r="164" spans="1:8" ht="17.25" customHeight="1">
      <c r="A164" s="41"/>
      <c r="B164" s="57"/>
      <c r="C164" s="8">
        <v>2017</v>
      </c>
      <c r="D164" s="13">
        <f>E164+F164+G164</f>
        <v>22167.509</v>
      </c>
      <c r="E164" s="13">
        <f t="shared" si="6"/>
        <v>529.1</v>
      </c>
      <c r="F164" s="13">
        <f t="shared" si="6"/>
        <v>21638.409</v>
      </c>
      <c r="G164" s="13">
        <f>G98</f>
        <v>0</v>
      </c>
      <c r="H164" s="110"/>
    </row>
    <row r="165" spans="1:8" ht="17.25" customHeight="1">
      <c r="A165" s="41"/>
      <c r="B165" s="57"/>
      <c r="C165" s="8">
        <v>2018</v>
      </c>
      <c r="D165" s="13">
        <f>E165+F165+G165</f>
        <v>13165.662</v>
      </c>
      <c r="E165" s="13">
        <f t="shared" si="6"/>
        <v>0</v>
      </c>
      <c r="F165" s="13">
        <f t="shared" si="6"/>
        <v>13165.662</v>
      </c>
      <c r="G165" s="13">
        <f>G99+G105+G111+G117+G123+G129+G135</f>
        <v>0</v>
      </c>
      <c r="H165" s="110"/>
    </row>
    <row r="166" spans="1:8" ht="17.25" customHeight="1">
      <c r="A166" s="41"/>
      <c r="B166" s="57"/>
      <c r="C166" s="8">
        <v>2019</v>
      </c>
      <c r="D166" s="13">
        <f>E166+F166+G166</f>
        <v>12565.662</v>
      </c>
      <c r="E166" s="13">
        <f>E100+E106+E112+E118+E124+E130+E136+E142+E148+E154</f>
        <v>0</v>
      </c>
      <c r="F166" s="13">
        <f>F100+F106+F112+F118+F124+F130+F136+F142+F148+F154+F160</f>
        <v>12565.662</v>
      </c>
      <c r="G166" s="13">
        <f>G100+G106+G112+G118+G124+G130+G136</f>
        <v>0</v>
      </c>
      <c r="H166" s="110"/>
    </row>
    <row r="167" spans="1:8" ht="17.25" customHeight="1">
      <c r="A167" s="41"/>
      <c r="B167" s="57"/>
      <c r="C167" s="8">
        <v>2020</v>
      </c>
      <c r="D167" s="13">
        <f>E167+F167+G167</f>
        <v>12565.662</v>
      </c>
      <c r="E167" s="13">
        <f>E101+E107+E113+E119+E125+E131+E137+E143+E149+E155+E161</f>
        <v>0</v>
      </c>
      <c r="F167" s="13">
        <f>F101+F107+F113+F119+F125+F131+F137+F143+F149+F155+F161</f>
        <v>12565.662</v>
      </c>
      <c r="G167" s="13">
        <f>G101+G107+G113+G119+G125+G131+G137</f>
        <v>0</v>
      </c>
      <c r="H167" s="110"/>
    </row>
    <row r="168" spans="1:8" s="4" customFormat="1" ht="24" customHeight="1">
      <c r="A168" s="20" t="s">
        <v>15</v>
      </c>
      <c r="B168" s="102" t="s">
        <v>54</v>
      </c>
      <c r="C168" s="103"/>
      <c r="D168" s="103"/>
      <c r="E168" s="103"/>
      <c r="F168" s="103"/>
      <c r="G168" s="103"/>
      <c r="H168" s="106"/>
    </row>
    <row r="169" spans="1:8" s="4" customFormat="1" ht="21.75" customHeight="1">
      <c r="A169" s="53" t="s">
        <v>31</v>
      </c>
      <c r="B169" s="44" t="s">
        <v>16</v>
      </c>
      <c r="C169" s="8" t="s">
        <v>100</v>
      </c>
      <c r="D169" s="11">
        <f>D170+D171+D172+D173+D174</f>
        <v>0</v>
      </c>
      <c r="E169" s="11">
        <f>E170+E171+E172+E173+E174</f>
        <v>0</v>
      </c>
      <c r="F169" s="11">
        <f>F170+F171+F172+F173+F174</f>
        <v>0</v>
      </c>
      <c r="G169" s="11">
        <f>G170+G171+G172+G173+G174</f>
        <v>0</v>
      </c>
      <c r="H169" s="49" t="s">
        <v>58</v>
      </c>
    </row>
    <row r="170" spans="1:8" s="4" customFormat="1" ht="19.5" customHeight="1">
      <c r="A170" s="54"/>
      <c r="B170" s="68"/>
      <c r="C170" s="8">
        <v>2016</v>
      </c>
      <c r="D170" s="15">
        <f aca="true" t="shared" si="7" ref="D170:D177">E170+F170+G170</f>
        <v>0</v>
      </c>
      <c r="E170" s="15">
        <v>0</v>
      </c>
      <c r="F170" s="15">
        <v>0</v>
      </c>
      <c r="G170" s="15">
        <v>0</v>
      </c>
      <c r="H170" s="50"/>
    </row>
    <row r="171" spans="1:8" s="4" customFormat="1" ht="20.25" customHeight="1">
      <c r="A171" s="54"/>
      <c r="B171" s="68"/>
      <c r="C171" s="8">
        <v>2017</v>
      </c>
      <c r="D171" s="15">
        <f t="shared" si="7"/>
        <v>0</v>
      </c>
      <c r="E171" s="15">
        <v>0</v>
      </c>
      <c r="F171" s="15">
        <v>0</v>
      </c>
      <c r="G171" s="15">
        <v>0</v>
      </c>
      <c r="H171" s="50"/>
    </row>
    <row r="172" spans="1:8" s="4" customFormat="1" ht="17.25" customHeight="1">
      <c r="A172" s="54"/>
      <c r="B172" s="68"/>
      <c r="C172" s="8">
        <v>2018</v>
      </c>
      <c r="D172" s="11">
        <f t="shared" si="7"/>
        <v>0</v>
      </c>
      <c r="E172" s="11">
        <v>0</v>
      </c>
      <c r="F172" s="15">
        <v>0</v>
      </c>
      <c r="G172" s="15">
        <v>0</v>
      </c>
      <c r="H172" s="50"/>
    </row>
    <row r="173" spans="1:8" s="4" customFormat="1" ht="17.25" customHeight="1">
      <c r="A173" s="54"/>
      <c r="B173" s="68"/>
      <c r="C173" s="8">
        <v>2019</v>
      </c>
      <c r="D173" s="15">
        <f t="shared" si="7"/>
        <v>0</v>
      </c>
      <c r="E173" s="15">
        <v>0</v>
      </c>
      <c r="F173" s="15">
        <v>0</v>
      </c>
      <c r="G173" s="15">
        <v>0</v>
      </c>
      <c r="H173" s="50"/>
    </row>
    <row r="174" spans="1:8" s="4" customFormat="1" ht="23.25" customHeight="1">
      <c r="A174" s="55"/>
      <c r="B174" s="68"/>
      <c r="C174" s="8">
        <v>2020</v>
      </c>
      <c r="D174" s="15">
        <f t="shared" si="7"/>
        <v>0</v>
      </c>
      <c r="E174" s="15">
        <v>0</v>
      </c>
      <c r="F174" s="15">
        <v>0</v>
      </c>
      <c r="G174" s="15">
        <v>0</v>
      </c>
      <c r="H174" s="50"/>
    </row>
    <row r="175" spans="1:8" s="4" customFormat="1" ht="34.5" customHeight="1">
      <c r="A175" s="72" t="s">
        <v>82</v>
      </c>
      <c r="B175" s="126" t="s">
        <v>83</v>
      </c>
      <c r="C175" s="8" t="s">
        <v>100</v>
      </c>
      <c r="D175" s="15">
        <f t="shared" si="7"/>
        <v>1806.891</v>
      </c>
      <c r="E175" s="11">
        <f>E176+E177+E178+E179+E180</f>
        <v>0</v>
      </c>
      <c r="F175" s="15">
        <f>F176+F177+F178+F179+F180</f>
        <v>1806.891</v>
      </c>
      <c r="G175" s="15">
        <f>G176+G177+G178+G179+G180</f>
        <v>0</v>
      </c>
      <c r="H175" s="115" t="s">
        <v>84</v>
      </c>
    </row>
    <row r="176" spans="1:8" s="4" customFormat="1" ht="34.5" customHeight="1">
      <c r="A176" s="55"/>
      <c r="B176" s="127"/>
      <c r="C176" s="8">
        <v>2016</v>
      </c>
      <c r="D176" s="15">
        <f t="shared" si="7"/>
        <v>0</v>
      </c>
      <c r="E176" s="11">
        <v>0</v>
      </c>
      <c r="F176" s="15">
        <v>0</v>
      </c>
      <c r="G176" s="15">
        <v>0</v>
      </c>
      <c r="H176" s="59"/>
    </row>
    <row r="177" spans="1:8" s="4" customFormat="1" ht="34.5" customHeight="1">
      <c r="A177" s="55"/>
      <c r="B177" s="127"/>
      <c r="C177" s="8">
        <v>2017</v>
      </c>
      <c r="D177" s="15">
        <f t="shared" si="7"/>
        <v>306.891</v>
      </c>
      <c r="E177" s="11">
        <v>0</v>
      </c>
      <c r="F177" s="15">
        <v>306.891</v>
      </c>
      <c r="G177" s="15">
        <v>0</v>
      </c>
      <c r="H177" s="59"/>
    </row>
    <row r="178" spans="1:8" s="4" customFormat="1" ht="19.5" customHeight="1">
      <c r="A178" s="100"/>
      <c r="B178" s="110"/>
      <c r="C178" s="8">
        <v>2018</v>
      </c>
      <c r="D178" s="15">
        <f>E178+F178+G178</f>
        <v>500</v>
      </c>
      <c r="E178" s="11">
        <v>0</v>
      </c>
      <c r="F178" s="15">
        <v>500</v>
      </c>
      <c r="G178" s="15">
        <v>0</v>
      </c>
      <c r="H178" s="116"/>
    </row>
    <row r="179" spans="1:8" s="4" customFormat="1" ht="19.5" customHeight="1">
      <c r="A179" s="100"/>
      <c r="B179" s="110"/>
      <c r="C179" s="8">
        <v>2019</v>
      </c>
      <c r="D179" s="15">
        <f>E179+F179+G179</f>
        <v>500</v>
      </c>
      <c r="E179" s="11">
        <v>0</v>
      </c>
      <c r="F179" s="15">
        <v>500</v>
      </c>
      <c r="G179" s="15">
        <v>0</v>
      </c>
      <c r="H179" s="116"/>
    </row>
    <row r="180" spans="1:8" s="4" customFormat="1" ht="18" customHeight="1">
      <c r="A180" s="101"/>
      <c r="B180" s="128"/>
      <c r="C180" s="8">
        <v>2020</v>
      </c>
      <c r="D180" s="15">
        <f>E180+F180+G180</f>
        <v>500</v>
      </c>
      <c r="E180" s="11">
        <v>0</v>
      </c>
      <c r="F180" s="15">
        <v>500</v>
      </c>
      <c r="G180" s="15">
        <v>0</v>
      </c>
      <c r="H180" s="117"/>
    </row>
    <row r="181" spans="1:8" s="4" customFormat="1" ht="17.25" customHeight="1">
      <c r="A181" s="112"/>
      <c r="B181" s="114" t="s">
        <v>57</v>
      </c>
      <c r="C181" s="8" t="s">
        <v>100</v>
      </c>
      <c r="D181" s="13">
        <f>D182+D183+D184+D185+D186</f>
        <v>1806.891</v>
      </c>
      <c r="E181" s="13">
        <f>E182+E183+E184+E185+E186</f>
        <v>0</v>
      </c>
      <c r="F181" s="13">
        <f>F182+F183+F184+F185+F186</f>
        <v>1806.891</v>
      </c>
      <c r="G181" s="13">
        <f>G182+G183+G184+G185+G186</f>
        <v>0</v>
      </c>
      <c r="H181" s="111"/>
    </row>
    <row r="182" spans="1:8" s="4" customFormat="1" ht="17.25" customHeight="1">
      <c r="A182" s="113"/>
      <c r="B182" s="114"/>
      <c r="C182" s="8">
        <v>2016</v>
      </c>
      <c r="D182" s="13">
        <f>E182+F182+G182</f>
        <v>0</v>
      </c>
      <c r="E182" s="13">
        <f>E170</f>
        <v>0</v>
      </c>
      <c r="F182" s="13">
        <f>F170</f>
        <v>0</v>
      </c>
      <c r="G182" s="13">
        <f>G170</f>
        <v>0</v>
      </c>
      <c r="H182" s="111"/>
    </row>
    <row r="183" spans="1:8" s="4" customFormat="1" ht="17.25" customHeight="1">
      <c r="A183" s="113"/>
      <c r="B183" s="114"/>
      <c r="C183" s="8">
        <v>2017</v>
      </c>
      <c r="D183" s="13">
        <f>E183+F183+G183</f>
        <v>306.891</v>
      </c>
      <c r="E183" s="13">
        <f>E171</f>
        <v>0</v>
      </c>
      <c r="F183" s="13">
        <f>F171+F177</f>
        <v>306.891</v>
      </c>
      <c r="G183" s="13">
        <v>0</v>
      </c>
      <c r="H183" s="111"/>
    </row>
    <row r="184" spans="1:8" s="4" customFormat="1" ht="17.25" customHeight="1">
      <c r="A184" s="113"/>
      <c r="B184" s="114"/>
      <c r="C184" s="8">
        <v>2018</v>
      </c>
      <c r="D184" s="13">
        <f>E184+F184+G184</f>
        <v>500</v>
      </c>
      <c r="E184" s="13">
        <f>E172</f>
        <v>0</v>
      </c>
      <c r="F184" s="13">
        <f>F172+F178</f>
        <v>500</v>
      </c>
      <c r="G184" s="13">
        <f>G172</f>
        <v>0</v>
      </c>
      <c r="H184" s="111"/>
    </row>
    <row r="185" spans="1:8" s="4" customFormat="1" ht="17.25" customHeight="1">
      <c r="A185" s="113"/>
      <c r="B185" s="114"/>
      <c r="C185" s="8">
        <v>2019</v>
      </c>
      <c r="D185" s="13">
        <f>E185+F185+G185</f>
        <v>500</v>
      </c>
      <c r="E185" s="13">
        <f>E173+E175</f>
        <v>0</v>
      </c>
      <c r="F185" s="13">
        <f>F173+F179</f>
        <v>500</v>
      </c>
      <c r="G185" s="13">
        <f>G173</f>
        <v>0</v>
      </c>
      <c r="H185" s="111"/>
    </row>
    <row r="186" spans="1:8" s="4" customFormat="1" ht="17.25" customHeight="1">
      <c r="A186" s="113"/>
      <c r="B186" s="114"/>
      <c r="C186" s="8">
        <v>2020</v>
      </c>
      <c r="D186" s="13">
        <f>E186+F186+G186</f>
        <v>500</v>
      </c>
      <c r="E186" s="13">
        <f>E174+E178</f>
        <v>0</v>
      </c>
      <c r="F186" s="13">
        <f>F174+F178</f>
        <v>500</v>
      </c>
      <c r="G186" s="13">
        <f>G174</f>
        <v>0</v>
      </c>
      <c r="H186" s="111"/>
    </row>
    <row r="187" spans="4:7" ht="15.75">
      <c r="D187" s="19">
        <f aca="true" t="shared" si="8" ref="D187:F192">D64+D89+D162+D181</f>
        <v>216983.96091999998</v>
      </c>
      <c r="E187" s="19">
        <f t="shared" si="8"/>
        <v>150146.29911</v>
      </c>
      <c r="F187" s="19">
        <f t="shared" si="8"/>
        <v>66837.66180999999</v>
      </c>
      <c r="G187" s="30">
        <f aca="true" t="shared" si="9" ref="G187:G192">E187+F187</f>
        <v>216983.96091999998</v>
      </c>
    </row>
    <row r="188" spans="2:7" ht="15.75">
      <c r="B188" s="14">
        <f>D188+D189+D190+D191+D192+D193</f>
        <v>216983.96091999998</v>
      </c>
      <c r="C188" s="29"/>
      <c r="D188" s="31">
        <f t="shared" si="8"/>
        <v>74691.08992</v>
      </c>
      <c r="E188" s="31">
        <f t="shared" si="8"/>
        <v>73197.26911</v>
      </c>
      <c r="F188" s="31">
        <f t="shared" si="8"/>
        <v>1493.8208100000002</v>
      </c>
      <c r="G188" s="30">
        <f t="shared" si="9"/>
        <v>74691.08992</v>
      </c>
    </row>
    <row r="189" spans="3:7" ht="15.75">
      <c r="C189" s="29"/>
      <c r="D189" s="19">
        <f t="shared" si="8"/>
        <v>41703.967000000004</v>
      </c>
      <c r="E189" s="19">
        <f t="shared" si="8"/>
        <v>17862.949999999997</v>
      </c>
      <c r="F189" s="19">
        <f t="shared" si="8"/>
        <v>23841.017</v>
      </c>
      <c r="G189" s="30">
        <f t="shared" si="9"/>
        <v>41703.967</v>
      </c>
    </row>
    <row r="190" spans="3:7" ht="15.75">
      <c r="C190" s="14"/>
      <c r="D190" s="19">
        <f t="shared" si="8"/>
        <v>43421.826</v>
      </c>
      <c r="E190" s="19">
        <f t="shared" si="8"/>
        <v>28671.04</v>
      </c>
      <c r="F190" s="19">
        <f t="shared" si="8"/>
        <v>14750.786</v>
      </c>
      <c r="G190" s="30">
        <f t="shared" si="9"/>
        <v>43421.826</v>
      </c>
    </row>
    <row r="191" spans="3:7" ht="15.75">
      <c r="C191" s="29"/>
      <c r="D191" s="19">
        <f t="shared" si="8"/>
        <v>41486.447</v>
      </c>
      <c r="E191" s="19">
        <f t="shared" si="8"/>
        <v>27852.370000000003</v>
      </c>
      <c r="F191" s="19">
        <f t="shared" si="8"/>
        <v>13634.077000000001</v>
      </c>
      <c r="G191" s="30">
        <f t="shared" si="9"/>
        <v>41486.447</v>
      </c>
    </row>
    <row r="192" spans="3:7" ht="15.75">
      <c r="C192" s="29"/>
      <c r="D192" s="19">
        <f t="shared" si="8"/>
        <v>15680.631000000001</v>
      </c>
      <c r="E192" s="19">
        <f t="shared" si="8"/>
        <v>2562.67</v>
      </c>
      <c r="F192" s="19">
        <f t="shared" si="8"/>
        <v>13117.961000000001</v>
      </c>
      <c r="G192" s="30">
        <f t="shared" si="9"/>
        <v>15680.631000000001</v>
      </c>
    </row>
    <row r="193" spans="4:7" ht="15.75">
      <c r="D193" s="19"/>
      <c r="E193" s="19"/>
      <c r="F193" s="19"/>
      <c r="G193" s="30"/>
    </row>
    <row r="194" spans="5:6" ht="12.75">
      <c r="E194" s="32">
        <f>E188+E189+E190+E191+E192</f>
        <v>150146.29911</v>
      </c>
      <c r="F194" s="14">
        <f>F188+F189+F190+F191+F192</f>
        <v>66837.66181</v>
      </c>
    </row>
  </sheetData>
  <sheetProtection/>
  <mergeCells count="99">
    <mergeCell ref="A175:A180"/>
    <mergeCell ref="B138:B143"/>
    <mergeCell ref="A138:A143"/>
    <mergeCell ref="A144:A149"/>
    <mergeCell ref="B144:B149"/>
    <mergeCell ref="B169:B174"/>
    <mergeCell ref="A162:A167"/>
    <mergeCell ref="H181:H186"/>
    <mergeCell ref="A181:A186"/>
    <mergeCell ref="B181:B186"/>
    <mergeCell ref="H175:H180"/>
    <mergeCell ref="B52:B57"/>
    <mergeCell ref="B58:B63"/>
    <mergeCell ref="H52:H57"/>
    <mergeCell ref="H58:H63"/>
    <mergeCell ref="B175:B180"/>
    <mergeCell ref="A132:A137"/>
    <mergeCell ref="H162:H167"/>
    <mergeCell ref="A169:A174"/>
    <mergeCell ref="B150:B155"/>
    <mergeCell ref="H169:H174"/>
    <mergeCell ref="H132:H137"/>
    <mergeCell ref="A156:A161"/>
    <mergeCell ref="H102:H107"/>
    <mergeCell ref="B120:B125"/>
    <mergeCell ref="H138:H143"/>
    <mergeCell ref="H144:H149"/>
    <mergeCell ref="B168:H168"/>
    <mergeCell ref="H114:H119"/>
    <mergeCell ref="H150:H155"/>
    <mergeCell ref="B156:B161"/>
    <mergeCell ref="B132:B137"/>
    <mergeCell ref="B162:B167"/>
    <mergeCell ref="A58:A63"/>
    <mergeCell ref="A126:A131"/>
    <mergeCell ref="A150:A155"/>
    <mergeCell ref="B126:B131"/>
    <mergeCell ref="H83:H88"/>
    <mergeCell ref="A83:A88"/>
    <mergeCell ref="A108:A113"/>
    <mergeCell ref="B108:B113"/>
    <mergeCell ref="H108:H113"/>
    <mergeCell ref="B95:H95"/>
    <mergeCell ref="A40:A45"/>
    <mergeCell ref="B40:B45"/>
    <mergeCell ref="H40:H45"/>
    <mergeCell ref="H46:H51"/>
    <mergeCell ref="A52:A57"/>
    <mergeCell ref="A46:A51"/>
    <mergeCell ref="A3:H4"/>
    <mergeCell ref="D5:G5"/>
    <mergeCell ref="B9:B14"/>
    <mergeCell ref="B28:B33"/>
    <mergeCell ref="A16:A21"/>
    <mergeCell ref="A22:A27"/>
    <mergeCell ref="H22:H27"/>
    <mergeCell ref="H28:H33"/>
    <mergeCell ref="A5:A7"/>
    <mergeCell ref="B15:H15"/>
    <mergeCell ref="B5:B7"/>
    <mergeCell ref="A102:A107"/>
    <mergeCell ref="H96:H101"/>
    <mergeCell ref="H120:H125"/>
    <mergeCell ref="A120:A125"/>
    <mergeCell ref="A96:A101"/>
    <mergeCell ref="B96:B101"/>
    <mergeCell ref="B102:B107"/>
    <mergeCell ref="B83:B88"/>
    <mergeCell ref="C5:C7"/>
    <mergeCell ref="H5:H7"/>
    <mergeCell ref="D6:G6"/>
    <mergeCell ref="H156:H161"/>
    <mergeCell ref="B89:B94"/>
    <mergeCell ref="A2:H2"/>
    <mergeCell ref="B71:B76"/>
    <mergeCell ref="H71:H76"/>
    <mergeCell ref="A114:A119"/>
    <mergeCell ref="B114:B119"/>
    <mergeCell ref="H16:H21"/>
    <mergeCell ref="B22:B27"/>
    <mergeCell ref="H77:H82"/>
    <mergeCell ref="B70:H70"/>
    <mergeCell ref="A64:A69"/>
    <mergeCell ref="B16:B21"/>
    <mergeCell ref="B34:B39"/>
    <mergeCell ref="A34:A39"/>
    <mergeCell ref="A28:A33"/>
    <mergeCell ref="B46:B51"/>
    <mergeCell ref="H34:H39"/>
    <mergeCell ref="A89:A94"/>
    <mergeCell ref="H89:H94"/>
    <mergeCell ref="B77:B82"/>
    <mergeCell ref="H64:H69"/>
    <mergeCell ref="H126:H131"/>
    <mergeCell ref="A9:A14"/>
    <mergeCell ref="A77:A82"/>
    <mergeCell ref="A71:A76"/>
    <mergeCell ref="B64:B69"/>
    <mergeCell ref="H9:H14"/>
  </mergeCells>
  <printOptions/>
  <pageMargins left="0.3937007874015748" right="0.23" top="0.31" bottom="0.1968503937007874" header="0.32" footer="0.1968503937007874"/>
  <pageSetup fitToHeight="0" horizontalDpi="600" verticalDpi="600" orientation="landscape" paperSize="9" scale="44" r:id="rId1"/>
  <rowBreaks count="3" manualBreakCount="3">
    <brk id="57" max="7" man="1"/>
    <brk id="107" max="7" man="1"/>
    <brk id="1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2017-11-16T05:05:46Z</cp:lastPrinted>
  <dcterms:created xsi:type="dcterms:W3CDTF">2011-03-10T10:26:24Z</dcterms:created>
  <dcterms:modified xsi:type="dcterms:W3CDTF">2017-11-29T23:27:19Z</dcterms:modified>
  <cp:category/>
  <cp:version/>
  <cp:contentType/>
  <cp:contentStatus/>
</cp:coreProperties>
</file>