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32" windowWidth="22980" windowHeight="796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Лист1!$A$1:$S$148</definedName>
  </definedNames>
  <calcPr calcId="144525"/>
</workbook>
</file>

<file path=xl/calcChain.xml><?xml version="1.0" encoding="utf-8"?>
<calcChain xmlns="http://schemas.openxmlformats.org/spreadsheetml/2006/main">
  <c r="I148" i="1" l="1"/>
  <c r="M83" i="1"/>
  <c r="L83" i="1"/>
  <c r="I83" i="1"/>
  <c r="P91" i="1"/>
  <c r="M78" i="1"/>
  <c r="L78" i="1"/>
  <c r="I78" i="1"/>
  <c r="M43" i="1"/>
  <c r="L43" i="1"/>
  <c r="I43" i="1"/>
  <c r="M30" i="1"/>
  <c r="L30" i="1"/>
  <c r="I30" i="1"/>
  <c r="M98" i="1"/>
  <c r="L98" i="1"/>
  <c r="I98" i="1"/>
  <c r="I96" i="1" s="1"/>
  <c r="M113" i="1"/>
  <c r="L113" i="1"/>
  <c r="I113" i="1"/>
  <c r="M35" i="1" l="1"/>
  <c r="M148" i="1" s="1"/>
  <c r="L35" i="1"/>
  <c r="I35" i="1"/>
  <c r="P75" i="1" l="1"/>
  <c r="P145" i="1" l="1"/>
  <c r="P144" i="1"/>
  <c r="P143" i="1"/>
  <c r="P142" i="1"/>
  <c r="L141" i="1"/>
  <c r="I141" i="1"/>
  <c r="P141" i="1" s="1"/>
  <c r="P140" i="1"/>
  <c r="P139" i="1"/>
  <c r="P138" i="1"/>
  <c r="P137" i="1"/>
  <c r="P136" i="1"/>
  <c r="P135" i="1"/>
  <c r="P134" i="1"/>
  <c r="P133" i="1"/>
  <c r="P132" i="1"/>
  <c r="P130" i="1"/>
  <c r="P129" i="1"/>
  <c r="P128" i="1"/>
  <c r="M127" i="1"/>
  <c r="L127" i="1"/>
  <c r="I127" i="1"/>
  <c r="P126" i="1"/>
  <c r="P125" i="1"/>
  <c r="P124" i="1"/>
  <c r="P123" i="1"/>
  <c r="M122" i="1"/>
  <c r="L122" i="1"/>
  <c r="I122" i="1"/>
  <c r="P121" i="1"/>
  <c r="P120" i="1"/>
  <c r="M119" i="1"/>
  <c r="L119" i="1"/>
  <c r="I119" i="1"/>
  <c r="P117" i="1"/>
  <c r="P116" i="1"/>
  <c r="P115" i="1"/>
  <c r="P114" i="1"/>
  <c r="I108" i="1"/>
  <c r="P112" i="1"/>
  <c r="P111" i="1"/>
  <c r="P110" i="1"/>
  <c r="M109" i="1"/>
  <c r="P109" i="1" s="1"/>
  <c r="L109" i="1"/>
  <c r="I109" i="1"/>
  <c r="P107" i="1"/>
  <c r="P106" i="1"/>
  <c r="P105" i="1"/>
  <c r="P104" i="1"/>
  <c r="P103" i="1"/>
  <c r="P102" i="1"/>
  <c r="P100" i="1"/>
  <c r="P99" i="1"/>
  <c r="P97" i="1"/>
  <c r="M23" i="1"/>
  <c r="M20" i="1"/>
  <c r="M118" i="1" l="1"/>
  <c r="P122" i="1"/>
  <c r="P127" i="1"/>
  <c r="L118" i="1"/>
  <c r="I118" i="1"/>
  <c r="P119" i="1"/>
  <c r="L108" i="1"/>
  <c r="P113" i="1"/>
  <c r="P98" i="1"/>
  <c r="M108" i="1"/>
  <c r="L96" i="1" l="1"/>
  <c r="P118" i="1"/>
  <c r="P108" i="1"/>
  <c r="M96" i="1"/>
  <c r="P74" i="1" l="1"/>
  <c r="M72" i="1"/>
  <c r="P73" i="1"/>
  <c r="L72" i="1"/>
  <c r="L148" i="1" s="1"/>
  <c r="I72" i="1"/>
  <c r="P94" i="1" l="1"/>
  <c r="P93" i="1"/>
  <c r="P90" i="1"/>
  <c r="P89" i="1"/>
  <c r="P88" i="1"/>
  <c r="P87" i="1"/>
  <c r="P86" i="1"/>
  <c r="P85" i="1"/>
  <c r="P84" i="1"/>
  <c r="P80" i="1"/>
  <c r="P79" i="1"/>
  <c r="P71" i="1"/>
  <c r="P68" i="1"/>
  <c r="P67" i="1"/>
  <c r="P66" i="1"/>
  <c r="P65" i="1"/>
  <c r="P64" i="1"/>
  <c r="P63" i="1"/>
  <c r="P61" i="1"/>
  <c r="P60" i="1"/>
  <c r="P58" i="1"/>
  <c r="P57" i="1"/>
  <c r="P55" i="1"/>
  <c r="P54" i="1"/>
  <c r="P53" i="1"/>
  <c r="P52" i="1"/>
  <c r="P51" i="1"/>
  <c r="P50" i="1"/>
  <c r="P49" i="1"/>
  <c r="P48" i="1"/>
  <c r="P47" i="1"/>
  <c r="P46" i="1"/>
  <c r="P45" i="1"/>
  <c r="P44" i="1"/>
  <c r="P42" i="1"/>
  <c r="P41" i="1"/>
  <c r="P39" i="1"/>
  <c r="P38" i="1"/>
  <c r="P37" i="1"/>
  <c r="P36" i="1"/>
  <c r="P34" i="1"/>
  <c r="P33" i="1"/>
  <c r="P32" i="1"/>
  <c r="P30" i="1"/>
  <c r="P29" i="1"/>
  <c r="P28" i="1"/>
  <c r="P27" i="1"/>
  <c r="P26" i="1"/>
  <c r="P25" i="1"/>
  <c r="P24" i="1"/>
  <c r="P22" i="1"/>
  <c r="P21" i="1"/>
  <c r="P19" i="1"/>
  <c r="P18" i="1"/>
  <c r="P17" i="1"/>
  <c r="P15" i="1"/>
  <c r="P14" i="1"/>
  <c r="P13" i="1"/>
  <c r="P43" i="1" l="1"/>
  <c r="L56" i="1" l="1"/>
  <c r="P78" i="1" l="1"/>
  <c r="P72" i="1"/>
  <c r="P83" i="1"/>
  <c r="P148" i="1" l="1"/>
  <c r="P35" i="1"/>
  <c r="M16" i="1"/>
  <c r="L16" i="1"/>
  <c r="I16" i="1"/>
  <c r="P16" i="1" l="1"/>
  <c r="M62" i="1"/>
  <c r="M56" i="1"/>
  <c r="M40" i="1"/>
  <c r="L23" i="1"/>
  <c r="I23" i="1"/>
  <c r="P23" i="1" s="1"/>
  <c r="M12" i="1" l="1"/>
  <c r="L12" i="1"/>
  <c r="I12" i="1"/>
  <c r="P12" i="1" l="1"/>
  <c r="L62" i="1"/>
  <c r="L40" i="1"/>
  <c r="L20" i="1"/>
  <c r="I62" i="1" l="1"/>
  <c r="P62" i="1" s="1"/>
  <c r="I20" i="1"/>
  <c r="P20" i="1" s="1"/>
  <c r="I56" i="1" l="1"/>
  <c r="P56" i="1" s="1"/>
  <c r="I40" i="1" l="1"/>
  <c r="P40" i="1" s="1"/>
</calcChain>
</file>

<file path=xl/sharedStrings.xml><?xml version="1.0" encoding="utf-8"?>
<sst xmlns="http://schemas.openxmlformats.org/spreadsheetml/2006/main" count="675" uniqueCount="439">
  <si>
    <t xml:space="preserve">                            </t>
  </si>
  <si>
    <t>№/№</t>
  </si>
  <si>
    <t>Наименование  программы/подпрограммы/ мероприятий</t>
  </si>
  <si>
    <t>Ведомство</t>
  </si>
  <si>
    <t>Раздел/подраздел</t>
  </si>
  <si>
    <t>Исполнено (кассовый расход)</t>
  </si>
  <si>
    <t>%  исполнения</t>
  </si>
  <si>
    <t xml:space="preserve">Направление расходования средств в рамках </t>
  </si>
  <si>
    <t>1.2.</t>
  </si>
  <si>
    <t>1.3.</t>
  </si>
  <si>
    <t>Муниципальная программа "Социальная поддержка граждан в городском округе "поселок Палана" на 2016-2020 годы"</t>
  </si>
  <si>
    <t>Муниципальная программа "Развитие малого и среднего предпринимательства на территории городского округа "поселок Палана" на 2014-2019 годы"</t>
  </si>
  <si>
    <t>13.</t>
  </si>
  <si>
    <t>011</t>
  </si>
  <si>
    <t>0104</t>
  </si>
  <si>
    <t>1006</t>
  </si>
  <si>
    <t>0801</t>
  </si>
  <si>
    <t>0804</t>
  </si>
  <si>
    <t>3.1.</t>
  </si>
  <si>
    <t>3.2.</t>
  </si>
  <si>
    <t>0701</t>
  </si>
  <si>
    <t>0702</t>
  </si>
  <si>
    <t>0703</t>
  </si>
  <si>
    <t>0709</t>
  </si>
  <si>
    <t>0707</t>
  </si>
  <si>
    <t>0314</t>
  </si>
  <si>
    <t>0412</t>
  </si>
  <si>
    <t>014</t>
  </si>
  <si>
    <t>0501</t>
  </si>
  <si>
    <t>0502</t>
  </si>
  <si>
    <t>0409</t>
  </si>
  <si>
    <t>0503</t>
  </si>
  <si>
    <t>0113</t>
  </si>
  <si>
    <t>0309</t>
  </si>
  <si>
    <t>Подпрограмма "Социальная поддержка отдельных категорий граждан"</t>
  </si>
  <si>
    <t>2.1.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</si>
  <si>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</si>
  <si>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</si>
  <si>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</si>
  <si>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</si>
  <si>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2.2.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</si>
  <si>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</si>
  <si>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</si>
  <si>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>Основное мероприятие "Патриотическое воспитание граждан в городском округе "поселок Палана".</t>
  </si>
  <si>
    <t>5.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</si>
  <si>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(софинансирование из местного бюджета).</t>
  </si>
  <si>
    <t>Основное мероприятие "Предоставление грантов начинающим предпринимателям на создание собственного бизнеса" (софинансирование из местного бюджета).</t>
  </si>
  <si>
    <t>8.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</si>
  <si>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</si>
  <si>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>Основное мероприятие "Развитие гражданской обороны городского округа "поселок Палана"</t>
  </si>
  <si>
    <t>Основное мероприятие "Обеспечение деятельности и содержание подведомственных учреждений ЕДДС"</t>
  </si>
  <si>
    <t>Основное мероприятие "Комплекс мероприятий по выполнению перечня мероприятий по реализации Комплексного плана противодействия идеологии терроризма в РФ годы на территории городского округа "поселок Палана"</t>
  </si>
  <si>
    <t>1004</t>
  </si>
  <si>
    <t>Городской округ "поселок Палана"</t>
  </si>
  <si>
    <t>Подпрограмм, в разрезе мероприятий:</t>
  </si>
  <si>
    <t>Основное мероприятие "Мероприятия по приобретению новогодних подарков отдельным категориям граждан"</t>
  </si>
  <si>
    <t>Подпрограмма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</si>
  <si>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1.</t>
  </si>
  <si>
    <t>1.1.</t>
  </si>
  <si>
    <t>2.</t>
  </si>
  <si>
    <t>3.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</si>
  <si>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 (за счет средств краевого бюджета)</t>
  </si>
  <si>
    <t>4.</t>
  </si>
  <si>
    <t>7.</t>
  </si>
  <si>
    <t>7.1.</t>
  </si>
  <si>
    <t>7.2.</t>
  </si>
  <si>
    <t>12.</t>
  </si>
  <si>
    <t>13.1.</t>
  </si>
  <si>
    <t>13.2.</t>
  </si>
  <si>
    <t>Субвенции на  выплату единовременного пособия при всех формах устройства детей, лишенных родительского попечения, в семью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</si>
  <si>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</si>
  <si>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</si>
  <si>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13.4.</t>
  </si>
  <si>
    <t>13.3.</t>
  </si>
  <si>
    <t>15.</t>
  </si>
  <si>
    <t>16.</t>
  </si>
  <si>
    <t>17.</t>
  </si>
  <si>
    <t>МКДОУ №2 детский сад "Солнышко"</t>
  </si>
  <si>
    <t xml:space="preserve"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 </t>
  </si>
  <si>
    <t xml:space="preserve">Субвенции для осуществления государственных полномочий Камчатского края  по выплате ежемесячной доплаты к  заработной плате педагогическим работникам, 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 </t>
  </si>
  <si>
    <t>17.1.</t>
  </si>
  <si>
    <t>17.2.</t>
  </si>
  <si>
    <t>МКДОУ №1 детский сад "Рябинка"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</si>
  <si>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</si>
  <si>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МКОУ "Средняя общеобразовательная школа №1 пгт. Палана"</t>
  </si>
  <si>
    <t>КУМИ</t>
  </si>
  <si>
    <t>21.</t>
  </si>
  <si>
    <t>МУНИЦИПАЛЬНЫЕ ПРОГРАММЫ</t>
  </si>
  <si>
    <t>Утверждено (уточненный объем ассигнований) на 2018 год</t>
  </si>
  <si>
    <t>1.наименование;                                                                                             2.натуральные показатели;                                                                                                  3. сумма ( рублей)</t>
  </si>
  <si>
    <t>02 2 20 40110</t>
  </si>
  <si>
    <t>02 3 31 40120</t>
  </si>
  <si>
    <t>02 3 32 41120</t>
  </si>
  <si>
    <t>09 1 10 09990</t>
  </si>
  <si>
    <t>09 1 20 09990</t>
  </si>
  <si>
    <t>15 1 01 11050</t>
  </si>
  <si>
    <t>15 1 01 40060</t>
  </si>
  <si>
    <t>Основное мероприятие "Развитие инфраструктуры электронного правительства в городском округе "поселок Палана" (софинансирование из местного бюджета)</t>
  </si>
  <si>
    <t>Основное мероприятие "Развитие инфраструктуры электронного правительства в городском округе "поселок Палана" (за счет средств краевого бюджета)</t>
  </si>
  <si>
    <t>13 1 01 11070</t>
  </si>
  <si>
    <t>13 1 02 11080</t>
  </si>
  <si>
    <t>13 1 03 11090</t>
  </si>
  <si>
    <t>13 2 04 11070</t>
  </si>
  <si>
    <t>13 2 05 11070</t>
  </si>
  <si>
    <t>4.1.</t>
  </si>
  <si>
    <t>4.2.</t>
  </si>
  <si>
    <t>05 1 01 09990</t>
  </si>
  <si>
    <t>06 1 01 09990</t>
  </si>
  <si>
    <t>08 3 38 11100</t>
  </si>
  <si>
    <t>04 2 32 09990</t>
  </si>
  <si>
    <t>04 4 33 09990</t>
  </si>
  <si>
    <t>03 1 11 09990</t>
  </si>
  <si>
    <t>03 2 21 11160</t>
  </si>
  <si>
    <t>02 1 13 21030</t>
  </si>
  <si>
    <t>02 3 33 40210</t>
  </si>
  <si>
    <t>02 3 34 40160</t>
  </si>
  <si>
    <t>02 3 36 52600</t>
  </si>
  <si>
    <t>Субвенции для осуществления государственных полномочий по опеке и попечительству в  Камчатском крае в части расходов на  выплату вознаграждения  опекунам совершеннолетних недееспособных граждан, проживающих  в Камчатском крае</t>
  </si>
  <si>
    <t>02 3 37 40150</t>
  </si>
  <si>
    <t>02 1 12 21020</t>
  </si>
  <si>
    <t>02 1 14 21040</t>
  </si>
  <si>
    <t>02 1 15 21050</t>
  </si>
  <si>
    <t>02 1 16 21070</t>
  </si>
  <si>
    <t>02 1 17 21060</t>
  </si>
  <si>
    <t>01 1 01 09990</t>
  </si>
  <si>
    <t>04 1 10 11160</t>
  </si>
  <si>
    <t>04 1 11 40230</t>
  </si>
  <si>
    <t>04 1 14 40190</t>
  </si>
  <si>
    <t>04 2 20 11160</t>
  </si>
  <si>
    <t>04 2 21 40170</t>
  </si>
  <si>
    <t>04 2 23 40250</t>
  </si>
  <si>
    <t>04 3 30 09990</t>
  </si>
  <si>
    <t>04 3 31 40060</t>
  </si>
  <si>
    <t>04 2 31 09990</t>
  </si>
  <si>
    <t>04 4 40 09990</t>
  </si>
  <si>
    <t>1003</t>
  </si>
  <si>
    <t>04 2 22 40180</t>
  </si>
  <si>
    <t>10 2 20 11010</t>
  </si>
  <si>
    <t>10 1 11 11050</t>
  </si>
  <si>
    <t>10 1 12 11050</t>
  </si>
  <si>
    <t>10 1 13 11050</t>
  </si>
  <si>
    <t>10 1 14 11050</t>
  </si>
  <si>
    <t>10 1 17 11050</t>
  </si>
  <si>
    <t>10 2 21 11060</t>
  </si>
  <si>
    <t>07 1 21 09990</t>
  </si>
  <si>
    <t>07 1 31 09990</t>
  </si>
  <si>
    <t>08 4 42 11120</t>
  </si>
  <si>
    <t>08 1 12 11130</t>
  </si>
  <si>
    <t>08 1 12 40060</t>
  </si>
  <si>
    <t>08 3 10 11150</t>
  </si>
  <si>
    <t>08 3 11 11150</t>
  </si>
  <si>
    <t>08 3 39 11140</t>
  </si>
  <si>
    <t>11 0 05 L9990</t>
  </si>
  <si>
    <t>11 0 05 R4970</t>
  </si>
  <si>
    <t>02 4 41 40290</t>
  </si>
  <si>
    <t>22.</t>
  </si>
  <si>
    <t>23.</t>
  </si>
  <si>
    <t>08 2 22 11130</t>
  </si>
  <si>
    <t>08 2 22 40060</t>
  </si>
  <si>
    <t>07 1 21 40060</t>
  </si>
  <si>
    <t>07 1 31 40060</t>
  </si>
  <si>
    <t>08 3 10 40060</t>
  </si>
  <si>
    <t>0405</t>
  </si>
  <si>
    <t>13 2 05 40060</t>
  </si>
  <si>
    <t>Основное мероприятие. Организация и проведение Всероссийского физкультурно-спортивного комплекса "Готов к труду и обороне".Реализация мероприятий соответствующей подпрограммы в рамках соответствующей МП. За счет средств краевого бюджета</t>
  </si>
  <si>
    <t>1102</t>
  </si>
  <si>
    <t>01 1 15 40380</t>
  </si>
  <si>
    <t>12 0 01 R5550</t>
  </si>
  <si>
    <t>12 0 01 S1190</t>
  </si>
  <si>
    <t>12 0 02 40060</t>
  </si>
  <si>
    <t>12 0 02 R5600</t>
  </si>
  <si>
    <t>12 0 02 S1190</t>
  </si>
  <si>
    <t>11 1 05 S1190</t>
  </si>
  <si>
    <t>2.3.</t>
  </si>
  <si>
    <t>МП "Устойчивое развитие коренных малочисленных народов Севера, Сибири и Дальнего Востока, проживающих на территории городского  округа "поселок Палана"</t>
  </si>
  <si>
    <t>Муниципальная программа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2016-2020 годы"</t>
  </si>
  <si>
    <t>0500</t>
  </si>
  <si>
    <t>08 2 21 40070</t>
  </si>
  <si>
    <t>08 2 21 S1130</t>
  </si>
  <si>
    <t>8.1.</t>
  </si>
  <si>
    <t>8.2.</t>
  </si>
  <si>
    <t>Муниципальная программа «Развитие культуры в городском округе «посёлок Палана» на 2016 -2020  годы»</t>
  </si>
  <si>
    <t>03 1 12 40060</t>
  </si>
  <si>
    <t>03 1 12 S1190</t>
  </si>
  <si>
    <t>03 1 13 40060</t>
  </si>
  <si>
    <t>03 1 13 S1190</t>
  </si>
  <si>
    <t xml:space="preserve">011 </t>
  </si>
  <si>
    <t>03 1 14 40060</t>
  </si>
  <si>
    <t xml:space="preserve">0801 </t>
  </si>
  <si>
    <t>03 1 14 S1190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</si>
  <si>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2016-2020 годы"</t>
  </si>
  <si>
    <t>Муниципальная программа "Безопасность городского округа "поселок Палана" на 2017-2020 годы".</t>
  </si>
  <si>
    <t>Основное мероприятие "Обеспечение антитеррористической защиты в местах с массовым пребыванием людей" за счет средств краевого бюджета</t>
  </si>
  <si>
    <t xml:space="preserve">Муниципальная программа "Развитие образования в городском округе "поселок Палана" на 2018-2020 годы" Подпрограмма "Развитие общего образования"  </t>
  </si>
  <si>
    <t>Основное мероприятие. Мероприятия направленные на профилактику межнациональных конфликтов, сохранение и развитие культуры и языков коренных малочисленных народов Севера. Реализация мероприятий соответствующей подпрограммы в рамках соответствующей МП, за исключением обособленных расходов, которым присваиваются уникальные коды</t>
  </si>
  <si>
    <t>Основное мероприятие. "Сохранение и развитие национальной культуры, традиций и обычаев коренных малочисленных народов Севера, Сибири и Дальнего Востока" за счет средств краевого бюджета</t>
  </si>
  <si>
    <t>Основное мероприятие. "Сохранение и развитие национальной культуры, традиций и обычаев коренных малочисленных народов Севера, Сибири и Дальнего Востока" (софинансирование из местного бюджета).</t>
  </si>
  <si>
    <t xml:space="preserve"> Основное мероприятие. "Проведение мероприятий по укреплению материально-технической базы " за счет средств краевого бюджета</t>
  </si>
  <si>
    <t>Основное мероприятие. "Проведение мероприятий по укреплению материально-технической базы " (софинансирование из местного бюджета).</t>
  </si>
  <si>
    <t>18.1.</t>
  </si>
  <si>
    <t>18.2.</t>
  </si>
  <si>
    <t>19.1.</t>
  </si>
  <si>
    <t>19.2.</t>
  </si>
  <si>
    <t>19.3.</t>
  </si>
  <si>
    <t>19.4.</t>
  </si>
  <si>
    <t>19.5.</t>
  </si>
  <si>
    <t>19.6.</t>
  </si>
  <si>
    <t>Основное мероприятие " Благоустройство общественных территорий городского округа "поселок Палана", в том  числе территории соответствующего назначения (площадей, улиц,  пешеходных зон, скверов, парков, иных территорий)"за счет средств краевого бюджета</t>
  </si>
  <si>
    <t>Основное мероприятие " Благоустройство общественных территорий городского округа "поселок Палана", в том  числе территории соответствующего назначения (площадей, улиц,  пешеходных зон, скверов, парков, иных территорий)"</t>
  </si>
  <si>
    <t>24.</t>
  </si>
  <si>
    <t>25.</t>
  </si>
  <si>
    <t>26.</t>
  </si>
  <si>
    <t xml:space="preserve">МП "Развитие информационно-телекоммуникационной инфраструктуры и обеспечения информационной безопасности в городском округе "поселок Палана" Основное мероприятие "Развитие инфраструктуры электронного правительства в городском округе "поселок Палана" </t>
  </si>
  <si>
    <t>Муниципальной программы «Повышение безопасности дорожного движения на территории городского округа «поселок Палана»»  на 2018 - 2020 годы».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</si>
  <si>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Муниципальная программа "Социальная поддержка граждан в городском округе "поселок Палана" на 2016-2020 годы" Подпрограмма  "Социальная поддержка отдельных категорий граждан".    Основное мероприятие "Доплаты к пенсиям за выслугу лет муниципальным служащим в городском округе "поселок Палана"</t>
  </si>
  <si>
    <t xml:space="preserve">Муниципальная программа "Развитие физической культуры в городском округе "поселок Палана" на  2016-2020 годы"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</si>
  <si>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02 1 11 40240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</si>
  <si>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(за счет средств краевого бюджета)   </t>
  </si>
  <si>
    <t>тыс. руб.</t>
  </si>
  <si>
    <r>
      <t xml:space="preserve">Подпрограмма "Социальное обслуживание населения" </t>
    </r>
    <r>
      <rPr>
        <sz val="12"/>
        <color theme="1"/>
        <rFont val="Times New Roman"/>
        <family val="1"/>
        <charset val="204"/>
      </rPr>
      <t xml:space="preserve"> Субвенции на выполнение  государственных полномочий Камчатского края  по социальному обслуживанию отдельных  категорий граждан</t>
    </r>
  </si>
  <si>
    <r>
      <rPr>
        <b/>
        <sz val="12"/>
        <color theme="1"/>
        <rFont val="Times New Roman"/>
        <family val="1"/>
        <charset val="204"/>
      </rPr>
      <t xml:space="preserve">Подпрограмма "Социальная поддержка семьи и детей"      </t>
    </r>
    <r>
      <rPr>
        <sz val="12"/>
        <color theme="1"/>
        <rFont val="Times New Roman"/>
        <family val="1"/>
        <charset val="204"/>
      </rPr>
      <t xml:space="preserve">                  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  </r>
  </si>
  <si>
    <r>
      <rPr>
        <b/>
        <sz val="12"/>
        <color theme="1"/>
        <rFont val="Times New Roman"/>
        <family val="1"/>
        <charset val="204"/>
      </rPr>
      <t xml:space="preserve">Подпрограмма "Социальная поддержка семьи и детей"   </t>
    </r>
    <r>
      <rPr>
        <sz val="12"/>
        <color theme="1"/>
        <rFont val="Times New Roman"/>
        <family val="1"/>
        <charset val="204"/>
      </rPr>
      <t xml:space="preserve">          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  </r>
  </si>
  <si>
    <r>
      <rPr>
        <b/>
        <sz val="12"/>
        <color theme="1"/>
        <rFont val="Times New Roman"/>
        <family val="1"/>
        <charset val="204"/>
      </rPr>
      <t>Подпрограмма  "Защита населения и территории городского округа "поселок Палана" от чрезвычайных ситуаций, обеспечение пожарной безопасности и развитие гражданской обороны"</t>
    </r>
    <r>
      <rPr>
        <sz val="12"/>
        <color theme="1"/>
        <rFont val="Times New Roman"/>
        <family val="1"/>
        <charset val="204"/>
      </rPr>
      <t>.Основное мероприятие "Повышение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 "поселок Палана" от чрезвычайных ситуаций природного и техногенного характера, пожарной безопасности и безопасности людей на водных объектах"</t>
    </r>
  </si>
  <si>
    <r>
      <rPr>
        <b/>
        <sz val="12"/>
        <color theme="1"/>
        <rFont val="Times New Roman"/>
        <family val="1"/>
        <charset val="204"/>
      </rPr>
      <t>Подпрограмма  "Профилактика терроризма и экстремизма".</t>
    </r>
    <r>
      <rPr>
        <sz val="12"/>
        <color theme="1"/>
        <rFont val="Times New Roman"/>
        <family val="1"/>
        <charset val="204"/>
      </rPr>
      <t xml:space="preserve"> Основное мероприятие "Информирование граждан о методах предупреждения угрозы террористического акта, минимизации и ликвидации последствий ого проявлений, разъяснение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</t>
    </r>
  </si>
  <si>
    <r>
      <rPr>
        <b/>
        <sz val="12"/>
        <color theme="1"/>
        <rFont val="Times New Roman"/>
        <family val="1"/>
        <charset val="204"/>
      </rPr>
      <t>Подпрограмма "Чистая вода в городском округе "поселок Палана"</t>
    </r>
    <r>
      <rPr>
        <sz val="12"/>
        <color theme="1"/>
        <rFont val="Times New Roman"/>
        <family val="1"/>
        <charset val="204"/>
      </rPr>
      <t>. Основное мероприятие   "Проведение мероприятий, направленных на реконструкцию и строительство систем водоснабжения" За счет средств субсидии из бюджета Камчатского края</t>
    </r>
  </si>
  <si>
    <r>
      <t>Произведены расходы на выполненные работы по реконструкции внутрипоселковых сетей водопровода пгт. Палана. Тигильского района, Камчатского края (Соглашение б/н от 25.04.2016г. Предоставление субсидии на возмещение понесенных затрат на осуществление капитальных вложений в объекты капитального строительства).</t>
    </r>
    <r>
      <rPr>
        <b/>
        <sz val="12"/>
        <color theme="1"/>
        <rFont val="Times New Roman"/>
        <family val="1"/>
        <charset val="204"/>
      </rPr>
      <t>За  счет средств краевого бюджета.</t>
    </r>
  </si>
  <si>
    <r>
      <rPr>
        <b/>
        <sz val="12"/>
        <color theme="1"/>
        <rFont val="Times New Roman"/>
        <family val="1"/>
        <charset val="204"/>
      </rPr>
      <t xml:space="preserve">Подпрограмма "Чистая вода в городском округе "поселок Палана". </t>
    </r>
    <r>
      <rPr>
        <sz val="12"/>
        <color theme="1"/>
        <rFont val="Times New Roman"/>
        <family val="1"/>
        <charset val="204"/>
      </rPr>
      <t xml:space="preserve">Мероприятия в области коммунального хозяйства </t>
    </r>
  </si>
  <si>
    <r>
      <t xml:space="preserve">Произведены расходы на выполненные работы по реконструкции внутрипоселковых сетей водопровода пгт. Палана. Тигильского района, Камчатского края (Соглашение б/н от 25.04.2016г. Предоставление субсидии на возмещение понесенных затрат на осуществление капитальных вложений в объекты капитального строительства).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</si>
  <si>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rPr>
        <b/>
        <sz val="12"/>
        <color theme="1"/>
        <rFont val="Times New Roman"/>
        <family val="1"/>
        <charset val="204"/>
      </rPr>
      <t>Подпрограмма "Развитие общего образования"</t>
    </r>
    <r>
      <rPr>
        <sz val="12"/>
        <color theme="1"/>
        <rFont val="Times New Roman"/>
        <family val="1"/>
        <charset val="204"/>
      </rPr>
      <t xml:space="preserve"> 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</t>
    </r>
  </si>
  <si>
    <r>
      <t>Подпрограмма "Организация и проведение культурно-массовых мероприятий в городском округе "поселок Палана"</t>
    </r>
    <r>
      <rPr>
        <sz val="12"/>
        <color theme="1"/>
        <rFont val="Times New Roman"/>
        <family val="1"/>
        <charset val="204"/>
      </rPr>
      <t xml:space="preserve">Основное мероприятие "Организация и проведение культурно-массовых мероприятий, фестивалей, конкурсов"Реализация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  </r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</si>
  <si>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Подпрограмма "Развитие дошкольного образования"     </t>
    </r>
    <r>
      <rPr>
        <sz val="12"/>
        <color theme="1"/>
        <rFont val="Times New Roman"/>
        <family val="1"/>
        <charset val="204"/>
      </rPr>
  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  </r>
  </si>
  <si>
    <r>
      <t xml:space="preserve">Подпрограмма  "Организация отдыха, оздоровления и занятости детей и молодежи городского округа "поселок Палана" </t>
    </r>
    <r>
      <rPr>
        <sz val="12"/>
        <color theme="1"/>
        <rFont val="Times New Roman"/>
        <family val="1"/>
        <charset val="204"/>
      </rPr>
  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</t>
    </r>
  </si>
  <si>
    <r>
      <t xml:space="preserve">Подпрограмма "Развитие общего образования" </t>
    </r>
    <r>
      <rPr>
        <sz val="12"/>
        <color theme="1"/>
        <rFont val="Times New Roman"/>
        <family val="1"/>
        <charset val="204"/>
      </rPr>
      <t xml:space="preserve">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  </r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</si>
  <si>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  Подпрограмма "Развитие общего образования"  </t>
    </r>
    <r>
      <rPr>
        <sz val="12"/>
        <color theme="1"/>
        <rFont val="Times New Roman"/>
        <family val="1"/>
        <charset val="204"/>
      </rPr>
      <t xml:space="preserve">  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   </t>
    </r>
  </si>
  <si>
    <r>
      <rPr>
        <b/>
        <sz val="12"/>
        <color theme="1"/>
        <rFont val="Times New Roman"/>
        <family val="1"/>
        <charset val="204"/>
      </rPr>
      <t xml:space="preserve">Подпрограмма "Повышение эффективности управления муниципальным имуществом"    </t>
    </r>
    <r>
      <rPr>
        <sz val="12"/>
        <color theme="1"/>
        <rFont val="Times New Roman"/>
        <family val="1"/>
        <charset val="204"/>
      </rPr>
  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  </r>
  </si>
  <si>
    <r>
      <rPr>
        <b/>
        <sz val="12"/>
        <color theme="1"/>
        <rFont val="Times New Roman"/>
        <family val="1"/>
        <charset val="204"/>
      </rPr>
      <t>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Основное мероприятие "Ремонт и восстановление объектов капитального строительства муниципальной собственности"</t>
    </r>
  </si>
  <si>
    <r>
      <rPr>
        <b/>
        <sz val="12"/>
        <color theme="1"/>
        <rFont val="Times New Roman"/>
        <family val="1"/>
        <charset val="204"/>
      </rPr>
      <t>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организация проведения работ по определению размера арендной платы за пользование муниципальным имуществом (оценка славаемого в аренду муниципального имущества для определения размера арендной платы)</t>
    </r>
  </si>
  <si>
    <r>
      <rPr>
        <b/>
        <sz val="12"/>
        <color theme="1"/>
        <rFont val="Times New Roman"/>
        <family val="1"/>
        <charset val="204"/>
      </rPr>
      <t>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Основное мероприятие "Организация проведения работ по определению цены подлежащего приватизации муниципального имущества"</t>
    </r>
  </si>
  <si>
    <r>
      <rPr>
        <b/>
        <sz val="12"/>
        <color theme="1"/>
        <rFont val="Times New Roman"/>
        <family val="1"/>
        <charset val="204"/>
      </rPr>
      <t xml:space="preserve">Подпрограмма "Патриотическое воспитание граждан в городском округе "поселок Палана"  </t>
    </r>
    <r>
      <rPr>
        <sz val="12"/>
        <color theme="1"/>
        <rFont val="Times New Roman"/>
        <family val="1"/>
        <charset val="204"/>
      </rPr>
  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</t>
    </r>
  </si>
  <si>
    <t>ЦСР; ВР</t>
  </si>
  <si>
    <t>19.</t>
  </si>
  <si>
    <t>Подпрограмма "Обеспечение реализации муниципальной программы" 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</si>
  <si>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18 0 01 40070</t>
  </si>
  <si>
    <t>18 0 01 S1130</t>
  </si>
  <si>
    <t>0400</t>
  </si>
  <si>
    <t>14 1 01 400600</t>
  </si>
  <si>
    <t>14 1 01  S1190</t>
  </si>
  <si>
    <t>Жилищно-коммунальное хозяйство</t>
  </si>
  <si>
    <t>Жилищное хозяйство</t>
  </si>
  <si>
    <t>Коммунальное хозяйство</t>
  </si>
  <si>
    <t>Основное мероприятие "Проведение мероприятий, направленных на ремонт ветхих и аварийных сетей " (за счет средств краевого бюджета)</t>
  </si>
  <si>
    <t>Основное мероприятие "Проведение технических мероприятий  мероприятий, направленных на  решение вопросов по улучшению работы систем водоснабжения и водоотведения"(софинансирование из местного бюджета)</t>
  </si>
  <si>
    <t xml:space="preserve"> Основное мероприятие" Уборка твердых бытовых отходов и крупногабаритного мусора с территории городского округа "поселок Палана"</t>
  </si>
  <si>
    <t xml:space="preserve"> Основное мероприятие" Уборка твердых бытовых отходов и крупногабаритного мусора с территории городского округа "поселок Палана" За счет средств краевого бюджета</t>
  </si>
  <si>
    <t>Основное мероприятие "Прочие мероприятия по благоустройству городского  округа "поселок Палана""</t>
  </si>
  <si>
    <t xml:space="preserve"> Основное мероприятие "Проведение проектно-изыскательных работ по строительству полигона ТКО с сортировкой и переработкой мусора"За счет средств субсидии из бюджета Камчатского края</t>
  </si>
  <si>
    <t>08 3 12 S1130</t>
  </si>
  <si>
    <t xml:space="preserve"> Основное мероприятие "Проведение проектно-изыскательных работ по строительству полигона ТКО с сортировкой и переработкой мусора" софинансирование из местного бюджета.</t>
  </si>
  <si>
    <t>08 3 12 40070</t>
  </si>
  <si>
    <t>Основное мероприятие "Уличное освещение в городском округе "поселок Палана "</t>
  </si>
  <si>
    <t>. Основное мероприятие " Благоустройство дворовых территорий городского округа "поселок Палана"</t>
  </si>
  <si>
    <t>МП "Формирование комфортной городской среды в городском округе "поселок Палана. Основное мероприятие " Благоустройство дворовых территорий городского округа "поселок Палана"</t>
  </si>
  <si>
    <t>12 0 02 L9990</t>
  </si>
  <si>
    <t>Социальная политика</t>
  </si>
  <si>
    <t>25.1.</t>
  </si>
  <si>
    <t>25.2.</t>
  </si>
  <si>
    <t>25.3.</t>
  </si>
  <si>
    <r>
      <rPr>
        <b/>
        <sz val="12"/>
        <color theme="1"/>
        <rFont val="Times New Roman"/>
        <family val="1"/>
        <charset val="204"/>
      </rPr>
      <t>Муниципальная программа  "Совершенствование управления муниципальным имуществом городского округа на 2015-2019 годы"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Подпрограмма "Обеспечение реализации муниципальной программы"                        </t>
    </r>
    <r>
      <rPr>
        <sz val="12"/>
        <color theme="1"/>
        <rFont val="Times New Roman"/>
        <family val="1"/>
        <charset val="204"/>
      </rPr>
      <t xml:space="preserve"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  </r>
  </si>
  <si>
    <r>
      <t xml:space="preserve">Произведены расходы за выполненные работы по муниципальному контракту на содержание улично-дорожной сети городского округа «поселок Палана». </t>
    </r>
    <r>
      <rPr>
        <b/>
        <sz val="12"/>
        <color theme="1"/>
        <rFont val="Times New Roman"/>
        <family val="1"/>
        <charset val="204"/>
      </rPr>
      <t>За счет  средств местного бюджета.</t>
    </r>
  </si>
  <si>
    <r>
      <rPr>
        <b/>
        <sz val="12"/>
        <color theme="1"/>
        <rFont val="Times New Roman"/>
        <family val="1"/>
        <charset val="204"/>
      </rPr>
  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2014-2019 годы".Подпрограмма  "Капитальный ремонт многоквартирных домов в городском округе "поселок Палана"</t>
    </r>
    <r>
      <rPr>
        <sz val="12"/>
        <color theme="1"/>
        <rFont val="Times New Roman"/>
        <family val="1"/>
        <charset val="204"/>
      </rPr>
      <t>Основное мероприятие "Прочие мероприятия в области жилищного хозяйства"</t>
    </r>
  </si>
  <si>
    <r>
      <rPr>
        <b/>
        <sz val="12"/>
        <color theme="1"/>
        <rFont val="Times New Roman"/>
        <family val="1"/>
        <charset val="204"/>
      </rPr>
      <t>Муниципальная программа  "Совершенствование управления муниципальным имуществом городского округа  "поселок Палана" на 2015-2019 годы" 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  </r>
  </si>
  <si>
    <r>
      <t xml:space="preserve">Произведены расходы на оплату взносов за капитальный ремонт  муниципального имущества  </t>
    </r>
    <r>
      <rPr>
        <b/>
        <sz val="12"/>
        <color theme="1"/>
        <rFont val="Times New Roman"/>
        <family val="1"/>
        <charset val="204"/>
      </rPr>
      <t>за счет местного бюджета.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</si>
  <si>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Подпрограмма "Энергосбережение и повышение энергетической эффективности в городском округе "поселок Палана"</t>
    </r>
    <r>
      <rPr>
        <sz val="12"/>
        <color theme="1"/>
        <rFont val="Times New Roman"/>
        <family val="1"/>
        <charset val="204"/>
      </rPr>
      <t>Основное мероприятие "Проведение мероприятий, направленных на ремонт ветхих и аварийных сетей"(софинансирование из местного бюджета)</t>
    </r>
  </si>
  <si>
    <r>
      <rPr>
        <b/>
        <sz val="12"/>
        <color theme="1"/>
        <rFont val="Times New Roman"/>
        <family val="1"/>
        <charset val="204"/>
      </rPr>
      <t xml:space="preserve">Подпрограмма "Чистая вода в городском округе "поселок Палана". </t>
    </r>
    <r>
      <rPr>
        <sz val="12"/>
        <color theme="1"/>
        <rFont val="Times New Roman"/>
        <family val="1"/>
        <charset val="204"/>
      </rPr>
      <t>Основное мероприятие  "Проведение технических мероприятий  мероприятий, направленных на  решение вопросов по улучшению работы систем водоснабжения и водоотведения" (за счет средств субсидии на реализацию инвестиционных мероприятий из бюджета Камчатского края)</t>
    </r>
  </si>
  <si>
    <r>
      <rPr>
        <b/>
        <sz val="12"/>
        <color theme="1"/>
        <rFont val="Times New Roman"/>
        <family val="1"/>
        <charset val="204"/>
      </rPr>
      <t xml:space="preserve">Подпрограмма  "Благоустройство территории  городского округа "поселок Палана"   </t>
    </r>
    <r>
      <rPr>
        <sz val="12"/>
        <color theme="1"/>
        <rFont val="Times New Roman"/>
        <family val="1"/>
        <charset val="204"/>
      </rPr>
      <t xml:space="preserve">  </t>
    </r>
  </si>
  <si>
    <r>
      <rPr>
        <b/>
        <sz val="12"/>
        <color theme="1"/>
        <rFont val="Times New Roman"/>
        <family val="1"/>
        <charset val="204"/>
      </rPr>
      <t xml:space="preserve">МП "Формирование комфортной городской среды в городском округе "поселок Палана </t>
    </r>
    <r>
      <rPr>
        <sz val="12"/>
        <color theme="1"/>
        <rFont val="Times New Roman"/>
        <family val="1"/>
        <charset val="204"/>
      </rPr>
      <t>Основное мероприятие " Благоустройство дворовых территорий городского округа "поселок Палана"за счет средств краевого бюджета</t>
    </r>
  </si>
  <si>
    <t>Отчет о реализации муниципальных  программ (в разрезе мероприятий) за 1 полугодие 2018 года</t>
  </si>
  <si>
    <t>Расходы на реализацию муниципальных  программ (зарезервированные ассигнования)</t>
  </si>
  <si>
    <t>Всего</t>
  </si>
  <si>
    <t>Установлен срок для подачи РО заявок на получение субсидии до 06 июля 2018 года. Планируется до конца июля заключить Соглашения с РО на предоставление субсидий</t>
  </si>
  <si>
    <t>В разработке аукционная документация на приобретение товаров в рамках программных мероприятий. На 01.07.2018 заявка согласована с Агентством по информатизации и связи ТЗ.</t>
  </si>
  <si>
    <t>09 1</t>
  </si>
  <si>
    <t xml:space="preserve">15 1 </t>
  </si>
  <si>
    <t>Основное мероприятие. Создание народных дружин по охране общественного порядка и стимулирование их деятельности. За счет средств краевого бюджета.</t>
  </si>
  <si>
    <t>05 1 02 40060</t>
  </si>
  <si>
    <t>Основное мероприятие. Создание народных дружин по охране общественного порядка и стимулирование их деятельности. Софинансирование из местного бюджета.</t>
  </si>
  <si>
    <t>05 1 02 S1190</t>
  </si>
  <si>
    <t>08 1 14 40070</t>
  </si>
  <si>
    <t>Основное мероприятие "Модернизация систем энерго-, теплоснабжения и объектов коммунально-бытового назначения на территории Камчатского края".Реконструкция ВЛ ,0,38 кВ с КПТ 6/0.4 кВ в п.Палана ( в том числе проектные работы и государственная экспертиза проектной документации) "софинансирование местного бюджета</t>
  </si>
  <si>
    <t>08 1 14 S1130</t>
  </si>
  <si>
    <t>Основное мероприятие.  "Разработка проектно-сметной документации на строительство многофункционального культурно- досугового центра в городском округе "поселок Палана"</t>
  </si>
  <si>
    <t>03 1 15 09990</t>
  </si>
  <si>
    <t>Основное мероприятие.  "Строительство многофункционального культурно- досугового центра в городском округе "поселок Палана"</t>
  </si>
  <si>
    <t>03 1 16 40030</t>
  </si>
  <si>
    <t>04 02 3 33 40210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</si>
  <si>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Муниципальная программа "Социальная поддержка граждан в городском округе "поселок Палана" на 2016-2020 годы"     Подпрограмма "Социальная поддержка семьи и детей"  </t>
    </r>
    <r>
      <rPr>
        <sz val="12"/>
        <color theme="1"/>
        <rFont val="Times New Roman"/>
        <family val="1"/>
        <charset val="204"/>
      </rPr>
  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  </r>
  </si>
  <si>
    <t xml:space="preserve">79 5 00 01000 870 </t>
  </si>
  <si>
    <t>2455,112</t>
  </si>
  <si>
    <r>
      <t xml:space="preserve">Произведены расходы на выполнение государственных полномочий  на содержание специалистов органов опеки и попечительства совершеннолетних.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За счет средств краевого бюджета.</t>
    </r>
  </si>
  <si>
    <r>
      <t xml:space="preserve">Произведены расходы на  содержание специалиста  по соц. обслуживанию отдельных  категорий граждан, в том числе: ФОТ, соц. налог, на выплаты денежного содержания и иные выплаты работникам, прочая закупка товаров, работ и услуг.                                                  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</si>
  <si>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t xml:space="preserve">Произведены расходы  на выполнение государственных полномочий  на содержание специалистов органов опеки и попечительства на общую сумму ---479,35685 тыс. руб.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</si>
  <si>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t xml:space="preserve">Произведены расходы на оплату счетов АО "ЮЭСК" и  МУП "МИРЦ пгт. Палана" в связи  с предоставлением адресных жилищных субсидий гражданам (136 семей)  на оплату жилого помещения и коммунальных услу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</si>
  <si>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t xml:space="preserve">Произведены расходы на оказание адресной социальной помощи  гражданам, оказавшихся в сложной жизненной ситуации - 25 человек. 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</si>
  <si>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Подпрограмма "Развитие дошкольного образования"     </t>
    </r>
    <r>
      <rPr>
        <sz val="12"/>
        <color theme="1"/>
        <rFont val="Times New Roman"/>
        <family val="1"/>
        <charset val="204"/>
      </rPr>
      <t xml:space="preserve">                 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  </r>
  </si>
  <si>
    <r>
      <t xml:space="preserve">Муниципальная программа «Профилактика правонарушений и преступлений на территории      городского округа «поселок Палана» на 2018 - 2020 годы» . </t>
    </r>
    <r>
      <rPr>
        <sz val="12"/>
        <color theme="1"/>
        <rFont val="Times New Roman"/>
        <family val="1"/>
        <charset val="204"/>
      </rPr>
  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</si>
  <si>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>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:
1. Вручение денежного сертификата МКОУ «СОШ №1 пгт Палана», в связи с праздником «Последний звонок» (Расп. №99-р от 17.05.2018), (мероприятие 2.6.1) - 20,00000 тыс. руб.;
2. Денежное поощрение талантливой молодежи, выпускникам 9,11 классов по итогам 2017-2018 учебного года  (Расп.№98-р от 17.05.2018), мероприятие 2.6.1 ) -   25,00000 тыс. руб.; 
3.  Вручение подарков выпускникам КГБУ «Центр содействия развития семейных форм устройства «Эчган» (Расп. №104-р от 28.05.2018 , (мероприятие 2.6.1) - 15,00000 тыс. руб.;
4. Оплачен проезд  ученика из школы-интерната с. Тиличики в пгт Палана  ( Расп. №86-р от 03.05.2018), (мероприятие 2.6.2) -  13,10000 тыс. руб.  
</t>
    </r>
  </si>
  <si>
    <r>
      <t>Произведены расходы</t>
    </r>
    <r>
      <rPr>
        <b/>
        <sz val="12"/>
        <color theme="1"/>
        <rFont val="Times New Roman"/>
        <family val="1"/>
        <charset val="204"/>
      </rPr>
      <t xml:space="preserve"> 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  на реализацию следующих мероприятий:                                                1.Крещение; масленица; трубят солдаты сбор;  миссис мама к 8 марта; народные гулянья; день снега; 8 марта женщ. пож. возраста; бега на собачьих упряжках; лыжня России; 30-летие "Чакоки"; пушно-меховая выставка; приобретение расходных хоз. материалов; доставка  груза ИП Салынскийдля МАо "Центр культуры и досуга";  доставка груза до г. Петропавловск-Камчатский ООО "Деловые линии", приобретение лототрона.  Оплата услуг по  уборке территорий, завозу и вывозу аппаратуры и дров к месту проведения  праздничных мероприятий. Всего на общую сумму - 1050,00000 тыс. руб. Средства перечислены по Соглашению на муниципальное задание МАО "Центр культуры и досуга".                                                                                                   2. Отправка детей на фестиваль сказок в г.Вилючинск - 127,52000 тыс. руб.</t>
    </r>
  </si>
  <si>
    <r>
      <t xml:space="preserve">Произведены расходы на доплаты к пенсиям за выслугу лет муниципальным служащим (16 человек) .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</si>
  <si>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t xml:space="preserve">Произведены расходы на оказание адресной помощи отдельным категориям граждан в связи с проведением мероприятий, посвященных праздничным, памятным и иным значимым датам, в виде единовременной выплаты – всего 19 человек.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</si>
  <si>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rPr>
        <b/>
        <sz val="12"/>
        <color theme="1"/>
        <rFont val="Times New Roman"/>
        <family val="1"/>
        <charset val="204"/>
      </rPr>
      <t xml:space="preserve">Подпрограмма "Социальная поддержка отдельных категорий граждан"                                                                   </t>
    </r>
    <r>
      <rPr>
        <sz val="12"/>
        <color theme="1"/>
        <rFont val="Times New Roman"/>
        <family val="1"/>
        <charset val="204"/>
      </rPr>
      <t>Основное мероприятие "Мероприятия по приобретению новогодних подарков отдельным категориям граждан"</t>
    </r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</si>
  <si>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  Подпрограмма "Развитие общего образования"                                 </t>
    </r>
    <r>
      <rPr>
        <sz val="12"/>
        <color theme="1"/>
        <rFont val="Times New Roman"/>
        <family val="1"/>
        <charset val="204"/>
      </rPr>
  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  </r>
  </si>
  <si>
    <r>
      <rPr>
        <b/>
        <sz val="12"/>
        <color theme="1"/>
        <rFont val="Times New Roman"/>
        <family val="1"/>
        <charset val="204"/>
      </rPr>
      <t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2014-2019 годы". Подпрограмма  "Благоустройство территории  городского округа "поселок Палана"</t>
    </r>
    <r>
      <rPr>
        <sz val="12"/>
        <color theme="1"/>
        <rFont val="Times New Roman"/>
        <family val="1"/>
        <charset val="204"/>
      </rPr>
      <t>. Основное мероприятие "Содержание автомобильных дорог общего пользования"</t>
    </r>
  </si>
  <si>
    <r>
      <rPr>
        <b/>
        <sz val="12"/>
        <color theme="1"/>
        <rFont val="Times New Roman"/>
        <family val="1"/>
        <charset val="204"/>
      </rPr>
      <t>Произведены расходы 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 за выполненные работы по муниципальному контракту по содержанию уличного освещения городского округа «поселок Палана» на сумму 1041,20000 тыс.руб.</t>
    </r>
  </si>
  <si>
    <r>
      <rPr>
        <b/>
        <sz val="12"/>
        <color theme="1"/>
        <rFont val="Times New Roman"/>
        <family val="1"/>
        <charset val="204"/>
      </rPr>
      <t>Муниципальная программа "Социальная поддержка граждан в городском округе "поселок Палана" на 2016-2020 годы" Подпрограмма " Обеспечение жильем отдельных категорий граждан"</t>
    </r>
    <r>
      <rPr>
        <sz val="12"/>
        <color theme="1"/>
        <rFont val="Times New Roman"/>
        <family val="1"/>
        <charset val="204"/>
      </rPr>
  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</si>
  <si>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>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 в сумме 15,00000 тыс. руб. на приобретение призов для участников  мероприятий, проводимых  в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рамках  "Декады дорожной безопасности детей":                                                                                                         1. акция  Внимание- дети!;                                                                                                  2. конкурс-фестиваль"Безопасное колесо";                                                                      3. общепоселковый конкурс на лучший детский рисунок и плакат, связанный с безопасностью дорожного движения.                                                                                                                                                                                                 
</t>
    </r>
  </si>
  <si>
    <t>6.</t>
  </si>
  <si>
    <t>10.</t>
  </si>
  <si>
    <t>11.</t>
  </si>
  <si>
    <t>14.1.</t>
  </si>
  <si>
    <t>14.2.</t>
  </si>
  <si>
    <t>14.3.</t>
  </si>
  <si>
    <t>14.4.</t>
  </si>
  <si>
    <t>14.5.</t>
  </si>
  <si>
    <t>17.3.</t>
  </si>
  <si>
    <t>17.4.</t>
  </si>
  <si>
    <t>17.5.</t>
  </si>
  <si>
    <t>19.7.</t>
  </si>
  <si>
    <t>19.8.</t>
  </si>
  <si>
    <t>19.9.</t>
  </si>
  <si>
    <t>22.6.</t>
  </si>
  <si>
    <t>5.1.</t>
  </si>
  <si>
    <t>5.2.</t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</si>
  <si>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  "Создание и развитие туристкой инфраструктуры в городском округе "поселок Палана" </t>
    </r>
    <r>
      <rPr>
        <sz val="12"/>
        <color theme="1"/>
        <rFont val="Times New Roman"/>
        <family val="1"/>
        <charset val="204"/>
      </rPr>
      <t>"реконструкция здания,расположенного по адресу пгт.Палана ул. Поротова д.24 за счет средств краевого бюджета</t>
    </r>
  </si>
  <si>
    <t>27.</t>
  </si>
  <si>
    <t>28.</t>
  </si>
  <si>
    <t>29.</t>
  </si>
  <si>
    <r>
      <rPr>
        <b/>
        <sz val="12"/>
        <color theme="1"/>
        <rFont val="Times New Roman"/>
        <family val="1"/>
        <charset val="204"/>
      </rPr>
      <t>Муниципальная программа   "Создание и развитие туристкой инфраструктуры в городском округе "поселок Палана"</t>
    </r>
    <r>
      <rPr>
        <sz val="12"/>
        <color theme="1"/>
        <rFont val="Times New Roman"/>
        <family val="1"/>
        <charset val="204"/>
      </rPr>
      <t xml:space="preserve">  реконструкция здания,расположенного по адресу пгт.Палана ул. Поротова д.24 за счет средств краевого бюджета</t>
    </r>
  </si>
  <si>
    <t>Национальная экономика</t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</si>
  <si>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 "Развитие хлебопекарного производства на территории городского округа "поселок Палана" </t>
    </r>
    <r>
      <rPr>
        <sz val="12"/>
        <color theme="1"/>
        <rFont val="Times New Roman"/>
        <family val="1"/>
        <charset val="204"/>
      </rPr>
      <t>на 2018 год" Основное мероприятие "Приобретение модульной пекарни"за счет средств краевого бюджета</t>
    </r>
  </si>
  <si>
    <r>
      <rPr>
        <b/>
        <sz val="12"/>
        <color theme="1"/>
        <rFont val="Times New Roman"/>
        <family val="1"/>
        <charset val="204"/>
      </rPr>
      <t>Муниципальная программа   "Развитие хлебопекарного производства на территории городского округа "поселок Палана" на 2018 год"</t>
    </r>
    <r>
      <rPr>
        <sz val="12"/>
        <color theme="1"/>
        <rFont val="Times New Roman"/>
        <family val="1"/>
        <charset val="204"/>
      </rPr>
      <t xml:space="preserve"> Основное мероприятие "Приобретение модульной пекарни"за счет средств краевого бюджета</t>
    </r>
  </si>
  <si>
    <t>5.3.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</si>
  <si>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(за счет средств местного бюджета)   </t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</si>
  <si>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культуры в городском округе "поселок Палана" Подпрограмма "Организация досуга населения"  Основное мероприятие"  </t>
    </r>
    <r>
      <rPr>
        <sz val="12"/>
        <color theme="1"/>
        <rFont val="Times New Roman"/>
        <family val="1"/>
        <charset val="204"/>
      </rPr>
      <t>Расходы на обеспечение деятельности (оказание услуг) учреждений, в том числе на предоставление муниципальным автономным учреждениям субсидий"</t>
    </r>
  </si>
  <si>
    <t>9.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</si>
  <si>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</si>
  <si>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</si>
  <si>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</si>
  <si>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</si>
  <si>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</si>
  <si>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</si>
  <si>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</si>
  <si>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</si>
  <si>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</si>
  <si>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r>
      <t xml:space="preserve">Произведены  расходы  на обеспечение деятельности учреждений  (выплата ФОТ,  соц.налог, проезд в отпуск, прочая закупка товаров, работ и услуг) в сумме 24074,28333 тыс. руб.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бюджета. </t>
    </r>
  </si>
  <si>
    <r>
      <t xml:space="preserve">Произведены расходы на содержание педагогических работников (выплата ФОТ,  соц.налог, расходы на приобретение  учебной и методической литературы, игрушек)  в сумме 12357,76950 тыс. руб.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</si>
  <si>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t>18.3.</t>
  </si>
  <si>
    <t xml:space="preserve"> Муниципальная программа "Социальная поддержка граждан в городском округе "поселок Палана" на 2016-2020 годы"     Подпрограмма "Социальная поддержка семьи и детей"  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</si>
  <si>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Подпрограмма "Социальная поддержка отдельных категорий граждан"                                                                   Основное мероприятие "Мероприятия по приобретению новогодних подарков отдельным категориям граждан"</t>
  </si>
  <si>
    <t>18.4.</t>
  </si>
  <si>
    <r>
      <t xml:space="preserve">Произведены расходы на доплаты за классное руководство 22 педагогам (23 класса) МКОУ "Средняя общеобразовательная школа № 1 пгт. Палана". </t>
    </r>
    <r>
      <rPr>
        <b/>
        <sz val="12"/>
        <color theme="1"/>
        <rFont val="Times New Roman"/>
        <family val="1"/>
        <charset val="204"/>
      </rPr>
      <t>За счет средств краевого бюджета, на общую сумму 492,09101 тыс. руб.</t>
    </r>
  </si>
  <si>
    <r>
      <t xml:space="preserve">Подпрограмма "Развитие общего образования" </t>
    </r>
    <r>
      <rPr>
        <sz val="12"/>
        <color theme="1"/>
        <rFont val="Times New Roman"/>
        <family val="1"/>
        <charset val="204"/>
      </rPr>
      <t>Основное мероприятие Модернизация  материально-технической и учебной базы для поддержки коренных малочисленных народов Севера , Сибири и Дальнего Востока. За счет средств краевого бюджета</t>
    </r>
  </si>
  <si>
    <t>19.10.</t>
  </si>
  <si>
    <t>04 2 34 40060</t>
  </si>
  <si>
    <r>
      <t xml:space="preserve">Подпрограмма "Развитие общего образования" </t>
    </r>
    <r>
      <rPr>
        <sz val="12"/>
        <color theme="1"/>
        <rFont val="Times New Roman"/>
        <family val="1"/>
        <charset val="204"/>
      </rPr>
      <t>Основное мероприятие Модернизация  материально-технической и учебной базы для поддержки коренных малочисленных народов Севера , Сибири и Дальнего Востока. За счет средств местного бюджета</t>
    </r>
  </si>
  <si>
    <t>04 2 34 S1190</t>
  </si>
  <si>
    <t>19.11.</t>
  </si>
  <si>
    <t>Муниципальная программа "Социальная поддержка граждан в городском округе "поселок Палана" на 2016-2020 годы"     Подпрограмма "Социальная поддержка отдельных категорий граждан" Мероприятия по приобретению новогодних подарков отдельным категориям граждан</t>
  </si>
  <si>
    <r>
      <rPr>
        <b/>
        <sz val="12"/>
        <color theme="1"/>
        <rFont val="Times New Roman"/>
        <family val="1"/>
        <charset val="204"/>
      </rPr>
      <t>Подпрограмма "Энергосбережение и повышение энергетической эффективоности в городском округе "поселок Палана".</t>
    </r>
    <r>
      <rPr>
        <sz val="12"/>
        <color theme="1"/>
        <rFont val="Times New Roman"/>
        <family val="1"/>
        <charset val="204"/>
      </rPr>
      <t xml:space="preserve"> Основное мероприятие "Модернизация систем энерго-, теплоснабжения и объектов коммунально-бытового назначения на территории Камчатского края".Реконструкция ВЛ ,0,38 кВ с КПТ 6/0.4 кВ в п.Палана ( в том числе проектные работы и государственная экспертиза проектной документации) "за счет средств субсидии на реализацию инвестиционных мероприятий из бюджета Камчатского края</t>
    </r>
  </si>
  <si>
    <r>
      <t>Подпрограмма  "Социальная поддержка отдельных категорий граждан".</t>
    </r>
    <r>
      <rPr>
        <sz val="12"/>
        <color theme="1"/>
        <rFont val="Times New Roman"/>
        <family val="1"/>
        <charset val="204"/>
      </rPr>
      <t>Субвенции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  </r>
  </si>
  <si>
    <r>
      <t xml:space="preserve">Подпрограмма "Социальная поддержка семьи и детей"  </t>
    </r>
    <r>
      <rPr>
        <sz val="12"/>
        <color theme="1"/>
        <rFont val="Times New Roman"/>
        <family val="1"/>
        <charset val="204"/>
      </rPr>
  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</si>
  <si>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</t>
    </r>
    <r>
      <rPr>
        <sz val="12"/>
        <color theme="1"/>
        <rFont val="Times New Roman"/>
        <family val="1"/>
        <charset val="204"/>
      </rPr>
      <t>на проведение муниципального и краевого этапа военно-спортивной игры "Победа"  (оплата проезда 11-ти учащимся и 2 -м сопровождающим)</t>
    </r>
  </si>
  <si>
    <t>Утверждено  (объем ассигнований) на 1 полугодие 2018 года</t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</si>
  <si>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 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 на следующие мероприятия:
1.Отправка детей в детский лагерь "Орленок" - 96,69000 тыс. руб.                                                                                                    2.Закупка беретов для военно-патриотического клуба  "Беркут" - 5,00000 тыс. руб.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</si>
  <si>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>за счет средств краевого бюджета</t>
    </r>
    <r>
      <rPr>
        <sz val="12"/>
        <color theme="1"/>
        <rFont val="Times New Roman"/>
        <family val="1"/>
        <charset val="204"/>
      </rPr>
      <t xml:space="preserve"> по Соглашению  с  МАУ "Центр культуры и досуга"  на укрепление материально-технической базы  центра. 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</si>
  <si>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 </t>
    </r>
    <r>
      <rPr>
        <sz val="12"/>
        <color theme="1"/>
        <rFont val="Times New Roman"/>
        <family val="1"/>
        <charset val="204"/>
      </rPr>
      <t xml:space="preserve">на проведение праздника "День первой рыбы". Средства перечислены по  Соглашению с МАУ "Центр культуры и досуга" 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</si>
  <si>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>за счет средств краевого бюджета</t>
    </r>
    <r>
      <rPr>
        <sz val="12"/>
        <color theme="1"/>
        <rFont val="Times New Roman"/>
        <family val="1"/>
        <charset val="204"/>
      </rPr>
      <t xml:space="preserve">  на проведение праздника "День первой рыбы". Средства перечислены по  Соглашению с МАУ "Центр культуры и досуга" 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</si>
  <si>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</t>
    </r>
    <r>
      <rPr>
        <sz val="12"/>
        <color theme="1"/>
        <rFont val="Times New Roman"/>
        <family val="1"/>
        <charset val="204"/>
      </rPr>
      <t xml:space="preserve"> по Соглашению  с  МАУ "Центр культуры и досуга"  на укрепление материально-технической базы  центра.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</si>
  <si>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</t>
    </r>
    <r>
      <rPr>
        <sz val="12"/>
        <color theme="1"/>
        <rFont val="Times New Roman"/>
        <family val="1"/>
        <charset val="204"/>
      </rPr>
      <t>на разработку ПСД на строительство многофункционального культурно-досугового центра.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</si>
  <si>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</t>
    </r>
    <r>
      <rPr>
        <sz val="12"/>
        <color theme="1"/>
        <rFont val="Times New Roman"/>
        <family val="1"/>
        <charset val="204"/>
      </rPr>
      <t xml:space="preserve">на выполнение муниципального задания МАУ "Центр культуры и досуга" (на проведение мероприятий, на   содержание Центра, в   том  числе   ФОТ и соц.налог).                    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  <charset val="204"/>
      </rPr>
      <t/>
    </r>
  </si>
  <si>
    <r>
      <t>Произведены расходы</t>
    </r>
    <r>
      <rPr>
        <b/>
        <sz val="12"/>
        <color theme="1"/>
        <rFont val="Times New Roman"/>
        <family val="1"/>
        <charset val="204"/>
      </rPr>
      <t xml:space="preserve"> за счет средств краевого бюджета   </t>
    </r>
    <r>
      <rPr>
        <sz val="12"/>
        <color theme="1"/>
        <rFont val="Times New Roman"/>
        <family val="1"/>
        <charset val="204"/>
      </rPr>
      <t xml:space="preserve">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на сумму 1265,29037 тыс. руб.                                                                                                                                                         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</si>
  <si>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бюджета: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1. На содержание детей в семьях опекунов (попечителей) и приемных семьях (число детей - 37);                                                                                                                                             2.  На выплату вознаграждения, причитающегося приемным родителям (число детей под опекой -11),                                                                                                                                                                                                           Всего за счет средств краевого бюджета в общей сумме 8711,46368 тыс. руб.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</si>
  <si>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 </t>
    </r>
    <r>
      <rPr>
        <sz val="12"/>
        <color theme="1"/>
        <rFont val="Times New Roman"/>
        <family val="1"/>
        <charset val="204"/>
      </rPr>
      <t xml:space="preserve">на выплату единовременного пособия детям лишенных родительского попечения (число детей - 37) 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</si>
  <si>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Проведены расходы </t>
    </r>
    <r>
      <rPr>
        <b/>
        <sz val="12"/>
        <color theme="1"/>
        <rFont val="Times New Roman"/>
        <family val="1"/>
        <charset val="204"/>
      </rPr>
      <t>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 на реализацию следующих мероприятий:                                                                      1. "Организация и проведение комплексных муниципальных спортивных соревнований для всех категорий населения" . Проведено 7 соревнований :                                                                     1.1. муниципальный этап зимнего фестиваля ВФСК "ГТО" - 15, 00000 тыс. руб.;                                                                                         1.2. Лыжня России - 15,00000 тыс. руб.;                                                          1.3. спортивное многоборье на Кубок Главы - 10, 00000 тыс.руб.;                                                                        1.4. турнир по волейболу среди женских команд - 7, 50000 тыс. руб.;                                                                         1.5. межмуниципальный турнир по волейболу - 7, 50000 тыс. руб.;                                                                       1.6. турнир по настольному теннису - 10,00000 тыс.руб.                                                       1.7.легкоатлетическая эстафета "Кубок Победы" - 30,00000 тыс. руб.</t>
    </r>
    <r>
      <rPr>
        <b/>
        <sz val="12"/>
        <color theme="1"/>
        <rFont val="Times New Roman"/>
        <family val="1"/>
        <charset val="204"/>
      </rPr>
      <t xml:space="preserve"> На общую сумму 95,00000 тыс. руб.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2.   о.м. "Приобретение спортивного, туристического инвентаря и оборудования"           2.1. приобретение разрядных книжек и значков - 3,75000 тыс. руб. </t>
    </r>
    <r>
      <rPr>
        <b/>
        <sz val="12"/>
        <color theme="1"/>
        <rFont val="Times New Roman"/>
        <family val="1"/>
        <charset val="204"/>
      </rPr>
      <t xml:space="preserve">На общую сумму 3,75000 тыс. руб.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3.   о.м. "Организация и осуществление мероприятий по работе с детьми и молодежью"   3.1. закуплены призы на спортивные мероприятия - 10,00000 тыс. руб.;                                                                 3.2. турнир КВН - 20,00000 тыс. руб. </t>
    </r>
    <r>
      <rPr>
        <b/>
        <sz val="12"/>
        <color theme="1"/>
        <rFont val="Times New Roman"/>
        <family val="1"/>
        <charset val="204"/>
      </rPr>
      <t xml:space="preserve"> На общую сумму - 30,00000 тыс. руб.   </t>
    </r>
  </si>
  <si>
    <r>
      <t>Произведены  расходы  на обеспечение деятельности учреждений  (выплата ФОТ,  соц.налог, проезд в отпуск, прочая закупка товаров, работ и услуг) в сумме 12022,73031 тыс. руб.</t>
    </r>
    <r>
      <rPr>
        <b/>
        <sz val="12"/>
        <color theme="1"/>
        <rFont val="Times New Roman"/>
        <family val="1"/>
        <charset val="204"/>
      </rPr>
      <t xml:space="preserve"> За счет средств местного бюджета. </t>
    </r>
  </si>
  <si>
    <r>
      <t xml:space="preserve">Денежные средства перечислены по Солглашению МАУ "Центр культуры и досуга городского округа "поселок Палана" на проведение соответствующих мероприятий.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бюджета. </t>
    </r>
  </si>
  <si>
    <r>
      <t xml:space="preserve">Произведены расходы на содержание педагогических работников (выплата ФОТ,  соц.налог, расходы на приобретение  учебной и методической литературы, игрушек)  в сумме 6440,51382 тыс. руб.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бюджета.                                       </t>
    </r>
    <r>
      <rPr>
        <sz val="12"/>
        <color theme="1"/>
        <rFont val="Times New Roman"/>
        <family val="1"/>
        <charset val="204"/>
      </rPr>
      <t xml:space="preserve">          </t>
    </r>
  </si>
  <si>
    <r>
      <t xml:space="preserve">Произведены расходы на ежемесячную доплату к  заработной плате музыкальному руководителю Лонгиновой Т.Б., имеющей звание - заслуженный работник культуры.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</si>
  <si>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t>Произведены расходы на обеспечение деятельности МКОУ "Средняя общеобразовательная школа № 1 пгт. Палана"  (выплата ФОТ,  соц.налог, проезд в отпуск,прочая закупка товаров, работ и услуг). З</t>
    </r>
    <r>
      <rPr>
        <b/>
        <sz val="12"/>
        <color theme="1"/>
        <rFont val="Times New Roman"/>
        <family val="1"/>
        <charset val="204"/>
      </rPr>
      <t>а счет средств местного бюджета.</t>
    </r>
  </si>
  <si>
    <r>
      <t xml:space="preserve">Произведены расходы на содержание педагогических работников МКОУ "Средняя общеобразовательная школа № 1 пгт. Палана" (выплата ФОТ,  соц.налог, приобретение учебно-наглядных пособий).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бюджета. 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</si>
  <si>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 </t>
    </r>
    <r>
      <rPr>
        <sz val="12"/>
        <color theme="1"/>
        <rFont val="Times New Roman"/>
        <family val="1"/>
        <charset val="204"/>
      </rPr>
      <t xml:space="preserve">на выплату персоналу (ФОТ, соц.налог)  на общую сумму 847,72314 тыс. руб. Количество учащихся получивших дополнительную образовательную услугу -  272 учащихся (проведение кртужков)    </t>
    </r>
  </si>
  <si>
    <r>
      <t xml:space="preserve">Произведены расходы МКОУ "Средняя общеобразовательная школа №1 пгт. Палана"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</t>
    </r>
    <r>
      <rPr>
        <sz val="12"/>
        <color theme="1"/>
        <rFont val="Times New Roman"/>
        <family val="1"/>
        <charset val="204"/>
      </rPr>
      <t xml:space="preserve"> на проведение следующих мероприятий:                                                оплата труда работников ДОЛ, оплата труда несовершеннолетних в трудовой бригаде (10 чел.), страхование детей, канцелярские расходы, оплата мероприятий по санитарному состоянию помещений.Организация и проведение летней оздоровительной площадки (100 детей, 21 день)                                                                 Всего расходов на общую сумму 725,3 тыс. руб.(утверждено 758,7 тыс. руб.)                                                                                                                                         </t>
    </r>
  </si>
  <si>
    <r>
      <t xml:space="preserve"> Произведены расходы МКОУ "Средняя общеобразовательная школа №1 пгт. Палана"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 </t>
    </r>
    <r>
      <rPr>
        <sz val="12"/>
        <color theme="1"/>
        <rFont val="Times New Roman"/>
        <family val="1"/>
        <charset val="204"/>
      </rPr>
      <t xml:space="preserve"> на  организацию и проведение  летней оздоровительной площадки (100 детей, 21 день)                                                                                                                                                                                          </t>
    </r>
  </si>
  <si>
    <r>
      <t xml:space="preserve">Произведены расходы  МКОУ "Средняя общеобразовательная школа № 1 пгт. Палана" </t>
    </r>
    <r>
      <rPr>
        <b/>
        <sz val="12"/>
        <color theme="1"/>
        <rFont val="Times New Roman"/>
        <family val="1"/>
        <charset val="204"/>
      </rPr>
      <t>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 на предоставление дополнительных образовательных услуг (кружки) - 272 учащихся.        </t>
    </r>
  </si>
  <si>
    <r>
      <t xml:space="preserve">Произведены расходы 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   </t>
    </r>
    <r>
      <rPr>
        <sz val="12"/>
        <color theme="1"/>
        <rFont val="Times New Roman"/>
        <family val="1"/>
        <charset val="204"/>
      </rPr>
      <t xml:space="preserve">МКОУ "Средняя общеобразовательная школа № 1 пгт. Палана" на питание - 3700,00000 тыс. руб. Компенсация за школьную форму будет выплачена в сентябре текущего года. </t>
    </r>
  </si>
  <si>
    <r>
      <t>Произведены расходы на выплату заработной платы, социального налога на заработную плату, оплату проезда в отпуск сотрудникам  Комитета по управлению муниципальным имуществом</t>
    </r>
    <r>
      <rPr>
        <b/>
        <sz val="12"/>
        <color theme="1"/>
        <rFont val="Times New Roman"/>
        <family val="1"/>
        <charset val="204"/>
      </rPr>
      <t xml:space="preserve"> за счет средств местного бюджета.</t>
    </r>
  </si>
  <si>
    <r>
      <rPr>
        <b/>
        <sz val="12"/>
        <color theme="1"/>
        <rFont val="Times New Roman"/>
        <family val="1"/>
        <charset val="204"/>
      </rPr>
      <t>Произведены расходы за счет средств местного бюджета:                                                                          1.</t>
    </r>
    <r>
      <rPr>
        <sz val="12"/>
        <color theme="1"/>
        <rFont val="Times New Roman"/>
        <family val="1"/>
        <charset val="204"/>
      </rPr>
      <t xml:space="preserve">Произведены расходы на закупку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 доставку материалов для ремонта здания МАУ "Центр культура и досуга "Атмосфера" городского округа "поселок Палана"  на сумму 2 139, 58048 руб.;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.Произведены расходы на оплату работ по разработке проектно-сметной документации, проверке достоверности сметной стоимости работ по демонтажу  инженерных коммуникаций нежилого здания Поротова 31  (МАУ "Центр культуры и досуга                                                              городского округа "поселок Палана") на сумму 292,74200;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3. </t>
    </r>
    <r>
      <rPr>
        <sz val="12"/>
        <color theme="1"/>
        <rFont val="Times New Roman"/>
        <family val="1"/>
        <charset val="204"/>
      </rPr>
      <t xml:space="preserve"> Произведен ремонт 2-х муниципальных квартир  на сумму   203,53500. рублей.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4.</t>
    </r>
    <r>
      <rPr>
        <sz val="12"/>
        <color theme="1"/>
        <rFont val="Times New Roman"/>
        <family val="1"/>
        <charset val="204"/>
      </rPr>
      <t xml:space="preserve"> Произведены работы по очистке кровли здания  МАУ "Центр культура и досуга "Атмосфера" городского округа "поселок Палана" от снега и наледи на сумму 17,34095;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 xml:space="preserve">. Произведены работы по монтажу холодного водоснабжения  в здании МАУ "Центр культура и досуга "Атмосфера" городского округа "поселок Палана"  на сумму  176,38623  рублей.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</si>
  <si>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Произведены расходы за счет средств местного бюджета: </t>
    </r>
    <r>
      <rPr>
        <sz val="12"/>
        <color theme="1"/>
        <rFont val="Times New Roman"/>
        <family val="1"/>
        <charset val="204"/>
      </rPr>
      <t xml:space="preserve">                                                       1. за курьерскую доставку документов различными видами транспорта на сумму 523, 80000  руб..                                                                         2. по оплате услуг по начислению платы за найм жилья, услуги юриста на сумму 257,96507 руб.</t>
    </r>
  </si>
  <si>
    <r>
      <rPr>
        <b/>
        <sz val="12"/>
        <color theme="1"/>
        <rFont val="Times New Roman"/>
        <family val="1"/>
        <charset val="204"/>
      </rPr>
      <t xml:space="preserve"> Произведены расходы за счет средств местного бюджета:                                                          1.</t>
    </r>
    <r>
      <rPr>
        <sz val="12"/>
        <color theme="1"/>
        <rFont val="Times New Roman"/>
        <family val="1"/>
        <charset val="204"/>
      </rPr>
      <t xml:space="preserve"> на выплаты персоналу, прочую закупку товаров, работ и услуг на сумму 2 111,51167 руб;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. на оплату налогов на сумму 78,44014 руб.   </t>
    </r>
  </si>
  <si>
    <r>
      <t xml:space="preserve">Произведены расходы на приобретение канцелярских принадлежностей (офисная бумага, папки и пр.)  для специалиста консультационного пункта на сумуу 9,47000 руб.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</si>
  <si>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rPr>
        <b/>
        <sz val="12"/>
        <color theme="1"/>
        <rFont val="Times New Roman"/>
        <family val="1"/>
        <charset val="204"/>
      </rPr>
      <t xml:space="preserve">Произведены расходы  за счет средств местного бюджета </t>
    </r>
    <r>
      <rPr>
        <sz val="12"/>
        <color theme="1"/>
        <rFont val="Times New Roman"/>
        <family val="1"/>
        <charset val="204"/>
      </rPr>
      <t>за выполненные работы по муниципальному контракту по уборке твердых бытовых отходов и крупногабаритного мусора с  территории городского округа «поселок Палана».</t>
    </r>
  </si>
  <si>
    <r>
      <t>1. Произведены расходы</t>
    </r>
    <r>
      <rPr>
        <b/>
        <sz val="12"/>
        <color theme="1"/>
        <rFont val="Times New Roman"/>
        <family val="1"/>
        <charset val="204"/>
      </rPr>
      <t xml:space="preserve"> 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  выполненные работы: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1.1 </t>
    </r>
    <r>
      <rPr>
        <sz val="12"/>
        <color theme="1"/>
        <rFont val="Times New Roman"/>
        <family val="1"/>
        <charset val="204"/>
      </rPr>
      <t xml:space="preserve">По   ремонту здания МАУ "Центр культура и досуга "Атмосфера" городского округа "поселок Палана" на сумму  486,77800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руб.;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1.2.</t>
    </r>
    <r>
      <rPr>
        <sz val="12"/>
        <color theme="1"/>
        <rFont val="Times New Roman"/>
        <family val="1"/>
        <charset val="204"/>
      </rPr>
      <t xml:space="preserve"> По демонтажу новогодних елок и украшений с улиц на сумму 136,67590   руб.;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1.3. </t>
    </r>
    <r>
      <rPr>
        <sz val="12"/>
        <color theme="1"/>
        <rFont val="Times New Roman"/>
        <family val="1"/>
        <charset val="204"/>
      </rPr>
      <t xml:space="preserve">По подготовке площади для празднования праздника "Масленница" на сумму 27,55567   руб.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1.4. </t>
    </r>
    <r>
      <rPr>
        <sz val="12"/>
        <color theme="1"/>
        <rFont val="Times New Roman"/>
        <family val="1"/>
        <charset val="204"/>
      </rPr>
      <t xml:space="preserve">По устройству и снятию банеров на сумму 46,69817  руб.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1.5. </t>
    </r>
    <r>
      <rPr>
        <sz val="12"/>
        <color theme="1"/>
        <rFont val="Times New Roman"/>
        <family val="1"/>
        <charset val="204"/>
      </rPr>
      <t>По подготовке сквера Победы к 9 мая на сумму 194,35776    руб.;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1.6. </t>
    </r>
    <r>
      <rPr>
        <sz val="12"/>
        <color theme="1"/>
        <rFont val="Times New Roman"/>
        <family val="1"/>
        <charset val="204"/>
      </rPr>
      <t xml:space="preserve">По перестановке контейнера от МАУ "ЦКиД" Атмосфера" на сумму 15,75000  руб.;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1.7.</t>
    </r>
    <r>
      <rPr>
        <sz val="12"/>
        <color theme="1"/>
        <rFont val="Times New Roman"/>
        <family val="1"/>
        <charset val="204"/>
      </rPr>
      <t xml:space="preserve"> По уборке и вывозу мусора с территории кладбища на сумму 19,10301  руб.;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1.8. </t>
    </r>
    <r>
      <rPr>
        <sz val="12"/>
        <color theme="1"/>
        <rFont val="Times New Roman"/>
        <family val="1"/>
        <charset val="204"/>
      </rPr>
      <t xml:space="preserve">По обрезке ветвей и побелке деревьев на сумму 6,91991 руб.;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1.9. </t>
    </r>
    <r>
      <rPr>
        <sz val="12"/>
        <color theme="1"/>
        <rFont val="Times New Roman"/>
        <family val="1"/>
        <charset val="204"/>
      </rPr>
      <t>По ремонту лестниц по ул. Обухова и на площади имени В.И.Ленина на сумму 8,63226 руб</t>
    </r>
    <r>
      <rPr>
        <b/>
        <sz val="12"/>
        <color theme="1"/>
        <rFont val="Times New Roman"/>
        <family val="1"/>
        <charset val="204"/>
      </rPr>
      <t xml:space="preserve">.;                                                                                1.10. </t>
    </r>
    <r>
      <rPr>
        <sz val="12"/>
        <color theme="1"/>
        <rFont val="Times New Roman"/>
        <family val="1"/>
        <charset val="204"/>
      </rPr>
      <t xml:space="preserve">По очистке спортивной тентовой площадки от снега на сумму 7,8108 руб.;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2. </t>
    </r>
    <r>
      <rPr>
        <sz val="12"/>
        <color theme="1"/>
        <rFont val="Times New Roman"/>
        <family val="1"/>
        <charset val="204"/>
      </rPr>
      <t xml:space="preserve">Произведены расходы за оказание транспортных услуг автомобиля  Газель на сумму 2,88754          </t>
    </r>
  </si>
  <si>
    <t>19.12.</t>
  </si>
  <si>
    <t>20.</t>
  </si>
  <si>
    <t>21.1.</t>
  </si>
  <si>
    <t>21.2.</t>
  </si>
  <si>
    <t>21.3.</t>
  </si>
  <si>
    <t>21.4.</t>
  </si>
  <si>
    <t>21.5.</t>
  </si>
  <si>
    <t>25.4.</t>
  </si>
  <si>
    <t>28.1.</t>
  </si>
  <si>
    <t>28.2.</t>
  </si>
  <si>
    <t>28.3.</t>
  </si>
  <si>
    <t>28.4.</t>
  </si>
  <si>
    <t>29.1.</t>
  </si>
  <si>
    <t>29.2.</t>
  </si>
  <si>
    <t>29.3.</t>
  </si>
  <si>
    <t>29.4.</t>
  </si>
  <si>
    <t>29.5.</t>
  </si>
  <si>
    <t>29.6.</t>
  </si>
  <si>
    <t>30.</t>
  </si>
  <si>
    <t>30.1</t>
  </si>
  <si>
    <t>30.2</t>
  </si>
  <si>
    <t>30.3</t>
  </si>
  <si>
    <t>30.4</t>
  </si>
  <si>
    <t>30.5</t>
  </si>
  <si>
    <t>31.</t>
  </si>
  <si>
    <t>31.1.</t>
  </si>
  <si>
    <t>31.2.</t>
  </si>
  <si>
    <t>31.3.</t>
  </si>
  <si>
    <r>
      <t>Муниципальная программа " Обеспечение жильем молодых семей в городском округе "поселок Палана"Основное мероприятие</t>
    </r>
    <r>
      <rPr>
        <sz val="12"/>
        <color theme="1"/>
        <rFont val="Times New Roman"/>
        <family val="1"/>
        <charset val="204"/>
      </rPr>
      <t xml:space="preserve"> Предоставление молодым семьям социальных выплат на приобретение жилья или оплату первоначального взноса при получении ипотечного жилищного кредита" Реализация мероприятий соответствующей подпрограммы в рамках соответствующей муниципальной программы , за исключением обособленных расходов, которым присваиваются уникальные коды.Софинансирование за счет средств местного бюджета (федеральный бюджет)</t>
    </r>
  </si>
  <si>
    <r>
      <t xml:space="preserve">Муниципальная программа  " Обеспечение жильем молодых семей в городском округе "поселок Палана"Основное мероприятие </t>
    </r>
    <r>
      <rPr>
        <sz val="12"/>
        <color theme="1"/>
        <rFont val="Times New Roman"/>
        <family val="1"/>
        <charset val="204"/>
      </rPr>
      <t xml:space="preserve"> Предоставление молодым семьям социальных выплат на приобретение жилья или оплату первоначального взноса при получении ипотечного жилищного кредита"  За счет средств краевого бюджета</t>
    </r>
  </si>
  <si>
    <r>
      <t xml:space="preserve">Муниципальная программа  " Обеспечение жильем молодых семей в городском округе "поселок Палана"Основное мероприятие </t>
    </r>
    <r>
      <rPr>
        <sz val="12"/>
        <color theme="1"/>
        <rFont val="Times New Roman"/>
        <family val="1"/>
        <charset val="204"/>
      </rPr>
      <t xml:space="preserve"> Основное мероприятие. " Предоставление молодым семьям социальных  выплат на приобретение жилья или оплату первоначального о взноса при получении ипотечного жилищного кредита"Софинансирование за счет средств местного бюджета (краевой бюджет)</t>
    </r>
  </si>
  <si>
    <t>32.</t>
  </si>
  <si>
    <t>33.</t>
  </si>
  <si>
    <r>
      <t>Произведены расходы на реализацию следующих мероприятий</t>
    </r>
    <r>
      <rPr>
        <b/>
        <sz val="12"/>
        <color theme="1"/>
        <rFont val="Times New Roman"/>
        <family val="1"/>
        <charset val="204"/>
      </rPr>
      <t xml:space="preserve"> за счет средств местного бюджета</t>
    </r>
    <r>
      <rPr>
        <sz val="12"/>
        <color theme="1"/>
        <rFont val="Times New Roman"/>
        <family val="1"/>
        <charset val="204"/>
      </rPr>
      <t xml:space="preserve">:
1.Оплата счета за художественно-оформительские работы на сумму 2,73000 тыс. руб.;
2.Оплата счета на восполнение лесопожарного оборудования на сумму 40,90650 тыс. руб.;
3.Оплата за услуги связи Iridium по счету на сумму 26,40000 тыс.руб.;
4.Оплата счета № 55 за услуги нефтехранения на сумму 6,51120 тыс.руб.;
5.Оплата счета № 56 за услуги нефтехранения на сумму 10,30940 тыс.руб.;
6.Оплата счета № 57 за услуги нефтехранения на сумму 10,30940 тыс.руб.;
7.Оплата счета № 58 за услуги нефтехранения на сумму 10,00160 тыс.руб.;
8.Оплата счета № 59 за услуги нефтехранения на сумму 10,00160 тыс.руб.;
9.Оплата счета № 413 на выполнение работ по берегоукреплению на сумму 384,76385 тыс.руб.
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</si>
  <si>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 </t>
    </r>
    <r>
      <rPr>
        <sz val="12"/>
        <color theme="1"/>
        <rFont val="Times New Roman"/>
        <family val="1"/>
        <charset val="204"/>
      </rPr>
      <t xml:space="preserve">на выплаты персоналу в целях обеспечения выполнения функций государственными органами.
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</si>
  <si>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 </t>
    </r>
    <r>
      <rPr>
        <sz val="12"/>
        <color theme="1"/>
        <rFont val="Times New Roman"/>
        <family val="1"/>
        <charset val="204"/>
      </rPr>
      <t xml:space="preserve">на закупку  металлодетектора.
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</si>
  <si>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  </t>
    </r>
    <r>
      <rPr>
        <sz val="12"/>
        <color theme="1"/>
        <rFont val="Times New Roman"/>
        <family val="1"/>
        <charset val="204"/>
      </rPr>
      <t xml:space="preserve">на закупку  металлодетектора.
</t>
    </r>
  </si>
  <si>
    <r>
      <t xml:space="preserve">Финансовые средства перечислены по Соглашению на муниципальное задание с МАО "Центр культуры и досуга" на счет казначейства. ( отчет о проделаной работе по муниципальному заданию будет предоставлен в конце 2018 года с приложением всех подтверждающих документов). </t>
    </r>
    <r>
      <rPr>
        <b/>
        <sz val="12"/>
        <color theme="1"/>
        <rFont val="Times New Roman"/>
        <family val="1"/>
        <charset val="204"/>
      </rPr>
      <t>Средства краевого бюджета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</si>
</sst>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91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165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/>
    <xf numFmtId="0" fontId="8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Font="1"/>
    <xf numFmtId="0" fontId="1" fillId="0" borderId="3" xfId="0" applyFont="1" applyFill="1" applyBorder="1" applyAlignment="1">
      <alignment horizontal="left" vertical="top" wrapText="1"/>
    </xf>
    <xf numFmtId="166" fontId="8" fillId="0" borderId="0" xfId="0" applyNumberFormat="1" applyFont="1" applyFill="1"/>
    <xf numFmtId="49" fontId="8" fillId="0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top" wrapText="1"/>
    </xf>
    <xf numFmtId="0" fontId="11" fillId="0" borderId="0" xfId="0" applyFont="1"/>
    <xf numFmtId="164" fontId="11" fillId="0" borderId="0" xfId="0" applyNumberFormat="1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top" wrapText="1"/>
    </xf>
    <xf numFmtId="164" fontId="8" fillId="3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1" fillId="3" borderId="3" xfId="0" applyNumberFormat="1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justify" vertical="center" wrapText="1"/>
    </xf>
    <xf numFmtId="164" fontId="1" fillId="3" borderId="7" xfId="0" applyNumberFormat="1" applyFont="1" applyFill="1" applyBorder="1" applyAlignment="1">
      <alignment vertical="center" wrapText="1"/>
    </xf>
    <xf numFmtId="2" fontId="0" fillId="0" borderId="0" xfId="0" applyNumberFormat="1" applyFill="1"/>
    <xf numFmtId="164" fontId="1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2" fontId="8" fillId="0" borderId="9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1" fillId="0" borderId="9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2" fontId="8" fillId="0" borderId="5" xfId="1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vertical="center" wrapText="1"/>
    </xf>
    <xf numFmtId="164" fontId="9" fillId="3" borderId="8" xfId="0" applyNumberFormat="1" applyFont="1" applyFill="1" applyBorder="1" applyAlignment="1">
      <alignment vertical="center" wrapText="1"/>
    </xf>
    <xf numFmtId="164" fontId="9" fillId="3" borderId="6" xfId="0" applyNumberFormat="1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164" fontId="11" fillId="3" borderId="8" xfId="0" applyNumberFormat="1" applyFont="1" applyFill="1" applyBorder="1" applyAlignment="1">
      <alignment horizontal="right" vertical="center" wrapText="1"/>
    </xf>
    <xf numFmtId="164" fontId="11" fillId="3" borderId="6" xfId="0" applyNumberFormat="1" applyFont="1" applyFill="1" applyBorder="1" applyAlignment="1">
      <alignment horizontal="right" vertical="center" wrapText="1"/>
    </xf>
    <xf numFmtId="2" fontId="8" fillId="3" borderId="5" xfId="1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1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2" fontId="8" fillId="3" borderId="3" xfId="1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1" fillId="0" borderId="14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right" vertical="center" wrapText="1"/>
    </xf>
    <xf numFmtId="164" fontId="11" fillId="0" borderId="14" xfId="0" applyNumberFormat="1" applyFont="1" applyFill="1" applyBorder="1" applyAlignment="1">
      <alignment horizontal="right" vertical="center" wrapText="1"/>
    </xf>
    <xf numFmtId="2" fontId="1" fillId="3" borderId="12" xfId="0" applyNumberFormat="1" applyFont="1" applyFill="1" applyBorder="1" applyAlignment="1">
      <alignment horizontal="right" vertical="center" wrapText="1"/>
    </xf>
    <xf numFmtId="2" fontId="1" fillId="3" borderId="13" xfId="0" applyNumberFormat="1" applyFont="1" applyFill="1" applyBorder="1" applyAlignment="1">
      <alignment horizontal="right" vertical="center" wrapText="1"/>
    </xf>
    <xf numFmtId="2" fontId="1" fillId="3" borderId="14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justify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justify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vertical="center" wrapText="1"/>
    </xf>
    <xf numFmtId="164" fontId="11" fillId="3" borderId="5" xfId="0" applyNumberFormat="1" applyFont="1" applyFill="1" applyBorder="1" applyAlignment="1">
      <alignment vertical="center" wrapText="1"/>
    </xf>
    <xf numFmtId="164" fontId="1" fillId="3" borderId="12" xfId="0" applyNumberFormat="1" applyFont="1" applyFill="1" applyBorder="1" applyAlignment="1">
      <alignment horizontal="right" vertical="center" wrapText="1"/>
    </xf>
    <xf numFmtId="164" fontId="11" fillId="3" borderId="13" xfId="0" applyNumberFormat="1" applyFont="1" applyFill="1" applyBorder="1" applyAlignment="1">
      <alignment horizontal="right" vertical="center" wrapText="1"/>
    </xf>
    <xf numFmtId="164" fontId="11" fillId="3" borderId="14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justify" vertical="center" wrapText="1"/>
    </xf>
    <xf numFmtId="164" fontId="11" fillId="3" borderId="3" xfId="0" applyNumberFormat="1" applyFont="1" applyFill="1" applyBorder="1" applyAlignment="1">
      <alignment vertical="center" wrapText="1"/>
    </xf>
    <xf numFmtId="2" fontId="8" fillId="0" borderId="15" xfId="1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4" borderId="12" xfId="0" applyNumberFormat="1" applyFont="1" applyFill="1" applyBorder="1" applyAlignment="1">
      <alignment horizontal="right" vertical="center" wrapText="1"/>
    </xf>
    <xf numFmtId="2" fontId="1" fillId="4" borderId="13" xfId="0" applyNumberFormat="1" applyFont="1" applyFill="1" applyBorder="1" applyAlignment="1">
      <alignment horizontal="right" vertical="center" wrapText="1"/>
    </xf>
    <xf numFmtId="2" fontId="1" fillId="4" borderId="14" xfId="0" applyNumberFormat="1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164" fontId="8" fillId="4" borderId="8" xfId="0" applyNumberFormat="1" applyFont="1" applyFill="1" applyBorder="1" applyAlignment="1">
      <alignment horizontal="right" vertical="center" wrapText="1"/>
    </xf>
    <xf numFmtId="164" fontId="8" fillId="4" borderId="6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164" fontId="1" fillId="4" borderId="7" xfId="0" applyNumberFormat="1" applyFont="1" applyFill="1" applyBorder="1" applyAlignment="1">
      <alignment horizontal="right" vertical="center" wrapText="1"/>
    </xf>
    <xf numFmtId="164" fontId="1" fillId="4" borderId="8" xfId="0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164" fontId="8" fillId="3" borderId="8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right" vertical="center"/>
    </xf>
    <xf numFmtId="164" fontId="11" fillId="0" borderId="8" xfId="0" applyNumberFormat="1" applyFont="1" applyFill="1" applyBorder="1" applyAlignment="1">
      <alignment horizontal="right" vertical="center"/>
    </xf>
    <xf numFmtId="164" fontId="11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2" fontId="1" fillId="0" borderId="7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49" fontId="8" fillId="3" borderId="3" xfId="0" applyNumberFormat="1" applyFont="1" applyFill="1" applyBorder="1" applyAlignment="1">
      <alignment horizontal="right" vertical="center" wrapText="1"/>
    </xf>
    <xf numFmtId="2" fontId="8" fillId="3" borderId="12" xfId="0" applyNumberFormat="1" applyFont="1" applyFill="1" applyBorder="1" applyAlignment="1">
      <alignment horizontal="right" vertical="center" wrapText="1"/>
    </xf>
    <xf numFmtId="2" fontId="8" fillId="3" borderId="13" xfId="0" applyNumberFormat="1" applyFont="1" applyFill="1" applyBorder="1" applyAlignment="1">
      <alignment horizontal="right" vertical="center" wrapText="1"/>
    </xf>
    <xf numFmtId="2" fontId="8" fillId="3" borderId="1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 wrapText="1"/>
    </xf>
    <xf numFmtId="2" fontId="8" fillId="3" borderId="15" xfId="1" applyNumberFormat="1" applyFont="1" applyFill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 wrapText="1"/>
    </xf>
    <xf numFmtId="164" fontId="1" fillId="0" borderId="6" xfId="0" applyNumberFormat="1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9" fillId="3" borderId="3" xfId="0" applyFont="1" applyFill="1" applyBorder="1" applyAlignment="1">
      <alignment horizontal="justify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right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right" vertical="center" wrapText="1"/>
    </xf>
    <xf numFmtId="2" fontId="1" fillId="0" borderId="9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left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54" zoomScale="60" zoomScaleNormal="60" workbookViewId="0">
      <selection activeCell="S45" sqref="S45"/>
    </sheetView>
  </sheetViews>
  <sheetFormatPr defaultRowHeight="14.4" x14ac:dyDescent="0.3"/>
  <cols>
    <col min="1" max="1" width="6.109375" customWidth="1"/>
    <col min="3" max="3" width="32.109375" customWidth="1"/>
    <col min="4" max="4" width="2.33203125" customWidth="1"/>
    <col min="5" max="5" width="2" customWidth="1"/>
    <col min="6" max="6" width="1.6640625" customWidth="1"/>
    <col min="7" max="7" width="6.109375" customWidth="1"/>
    <col min="8" max="8" width="18.6640625" customWidth="1"/>
    <col min="9" max="9" width="3.33203125" customWidth="1"/>
    <col min="10" max="10" width="3.109375" customWidth="1"/>
    <col min="11" max="11" width="11.5546875" customWidth="1"/>
    <col min="12" max="12" width="18.6640625" customWidth="1"/>
    <col min="13" max="13" width="5.44140625" customWidth="1"/>
    <col min="14" max="14" width="4.33203125" customWidth="1"/>
    <col min="15" max="15" width="9.88671875" customWidth="1"/>
    <col min="16" max="16" width="4.33203125" style="28" customWidth="1"/>
    <col min="17" max="17" width="2.88671875" style="28" customWidth="1"/>
    <col min="18" max="18" width="6.44140625" style="28" customWidth="1"/>
    <col min="19" max="19" width="46.33203125" customWidth="1"/>
    <col min="20" max="20" width="14" bestFit="1" customWidth="1"/>
    <col min="21" max="21" width="10.109375" bestFit="1" customWidth="1"/>
  </cols>
  <sheetData>
    <row r="1" spans="1:25" ht="18" x14ac:dyDescent="0.35">
      <c r="A1" s="323" t="s">
        <v>53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25" ht="9" customHeight="1" x14ac:dyDescent="0.3">
      <c r="A2" s="1"/>
      <c r="B2" s="321" t="s">
        <v>276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</row>
    <row r="3" spans="1:25" ht="15.6" x14ac:dyDescent="0.3">
      <c r="A3" s="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1:25" ht="6.6" customHeight="1" x14ac:dyDescent="0.3">
      <c r="A4" s="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1:25" ht="15.6" x14ac:dyDescent="0.3">
      <c r="A5" s="61"/>
      <c r="B5" s="303"/>
      <c r="C5" s="303"/>
      <c r="D5" s="303"/>
      <c r="E5" s="303"/>
      <c r="F5" s="62"/>
      <c r="G5" s="304"/>
      <c r="H5" s="304"/>
      <c r="I5" s="304"/>
      <c r="J5" s="305"/>
      <c r="K5" s="305"/>
      <c r="L5" s="305"/>
      <c r="M5" s="305"/>
      <c r="N5" s="305"/>
      <c r="O5" s="305"/>
      <c r="P5" s="305"/>
      <c r="Q5" s="63" t="s">
        <v>0</v>
      </c>
      <c r="R5" s="306" t="s">
        <v>218</v>
      </c>
      <c r="S5" s="306"/>
    </row>
    <row r="6" spans="1:25" x14ac:dyDescent="0.3">
      <c r="A6" s="64"/>
      <c r="B6" s="307" t="s">
        <v>2</v>
      </c>
      <c r="C6" s="307"/>
      <c r="D6" s="307" t="s">
        <v>3</v>
      </c>
      <c r="E6" s="307"/>
      <c r="F6" s="307"/>
      <c r="G6" s="307" t="s">
        <v>4</v>
      </c>
      <c r="H6" s="307" t="s">
        <v>239</v>
      </c>
      <c r="I6" s="307" t="s">
        <v>88</v>
      </c>
      <c r="J6" s="307"/>
      <c r="K6" s="307"/>
      <c r="L6" s="307" t="s">
        <v>371</v>
      </c>
      <c r="M6" s="307" t="s">
        <v>5</v>
      </c>
      <c r="N6" s="307"/>
      <c r="O6" s="307"/>
      <c r="P6" s="307" t="s">
        <v>6</v>
      </c>
      <c r="Q6" s="307"/>
      <c r="R6" s="307"/>
      <c r="S6" s="65" t="s">
        <v>7</v>
      </c>
    </row>
    <row r="7" spans="1:25" x14ac:dyDescent="0.3">
      <c r="A7" s="64" t="s">
        <v>1</v>
      </c>
      <c r="B7" s="307"/>
      <c r="C7" s="307"/>
      <c r="D7" s="307"/>
      <c r="E7" s="307"/>
      <c r="F7" s="307"/>
      <c r="G7" s="307"/>
      <c r="H7" s="309"/>
      <c r="I7" s="307"/>
      <c r="J7" s="307"/>
      <c r="K7" s="307"/>
      <c r="L7" s="308"/>
      <c r="M7" s="307"/>
      <c r="N7" s="307"/>
      <c r="O7" s="307"/>
      <c r="P7" s="307"/>
      <c r="Q7" s="307"/>
      <c r="R7" s="307"/>
      <c r="S7" s="65" t="s">
        <v>54</v>
      </c>
    </row>
    <row r="8" spans="1:25" x14ac:dyDescent="0.3">
      <c r="A8" s="66"/>
      <c r="B8" s="307"/>
      <c r="C8" s="307"/>
      <c r="D8" s="307"/>
      <c r="E8" s="307"/>
      <c r="F8" s="307"/>
      <c r="G8" s="307"/>
      <c r="H8" s="309"/>
      <c r="I8" s="307"/>
      <c r="J8" s="307"/>
      <c r="K8" s="307"/>
      <c r="L8" s="308"/>
      <c r="M8" s="307"/>
      <c r="N8" s="307"/>
      <c r="O8" s="307"/>
      <c r="P8" s="307"/>
      <c r="Q8" s="307"/>
      <c r="R8" s="307"/>
      <c r="S8" s="65"/>
    </row>
    <row r="9" spans="1:25" ht="41.4" x14ac:dyDescent="0.3">
      <c r="A9" s="66"/>
      <c r="B9" s="307"/>
      <c r="C9" s="307"/>
      <c r="D9" s="307"/>
      <c r="E9" s="307"/>
      <c r="F9" s="307"/>
      <c r="G9" s="307"/>
      <c r="H9" s="309"/>
      <c r="I9" s="307"/>
      <c r="J9" s="307"/>
      <c r="K9" s="307"/>
      <c r="L9" s="308"/>
      <c r="M9" s="307"/>
      <c r="N9" s="307"/>
      <c r="O9" s="307"/>
      <c r="P9" s="307"/>
      <c r="Q9" s="307"/>
      <c r="R9" s="307"/>
      <c r="S9" s="65" t="s">
        <v>89</v>
      </c>
    </row>
    <row r="10" spans="1:25" ht="15" x14ac:dyDescent="0.25">
      <c r="A10" s="64">
        <v>1</v>
      </c>
      <c r="B10" s="307">
        <v>2</v>
      </c>
      <c r="C10" s="307"/>
      <c r="D10" s="307">
        <v>3</v>
      </c>
      <c r="E10" s="307"/>
      <c r="F10" s="307"/>
      <c r="G10" s="64">
        <v>4</v>
      </c>
      <c r="H10" s="64">
        <v>5</v>
      </c>
      <c r="I10" s="307">
        <v>6</v>
      </c>
      <c r="J10" s="307"/>
      <c r="K10" s="307"/>
      <c r="L10" s="64">
        <v>7</v>
      </c>
      <c r="M10" s="307">
        <v>8</v>
      </c>
      <c r="N10" s="307"/>
      <c r="O10" s="307"/>
      <c r="P10" s="307">
        <v>9</v>
      </c>
      <c r="Q10" s="307"/>
      <c r="R10" s="307"/>
      <c r="S10" s="64">
        <v>10</v>
      </c>
    </row>
    <row r="11" spans="1:25" ht="15.6" x14ac:dyDescent="0.3">
      <c r="A11" s="329" t="s">
        <v>87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1"/>
    </row>
    <row r="12" spans="1:25" ht="66.75" customHeight="1" x14ac:dyDescent="0.3">
      <c r="A12" s="8" t="s">
        <v>57</v>
      </c>
      <c r="B12" s="142" t="s">
        <v>10</v>
      </c>
      <c r="C12" s="142"/>
      <c r="D12" s="324" t="s">
        <v>13</v>
      </c>
      <c r="E12" s="324"/>
      <c r="F12" s="324"/>
      <c r="G12" s="45" t="s">
        <v>14</v>
      </c>
      <c r="H12" s="45"/>
      <c r="I12" s="144">
        <f>I13+I14+I15</f>
        <v>2929.9</v>
      </c>
      <c r="J12" s="144"/>
      <c r="K12" s="144"/>
      <c r="L12" s="36">
        <f>L13+L14+L15</f>
        <v>1544.7818300000001</v>
      </c>
      <c r="M12" s="144">
        <f>M13+M14+M15</f>
        <v>1119.1030900000001</v>
      </c>
      <c r="N12" s="144"/>
      <c r="O12" s="144"/>
      <c r="P12" s="338">
        <f>M12*100/I12</f>
        <v>38.195948325881432</v>
      </c>
      <c r="Q12" s="338"/>
      <c r="R12" s="338"/>
      <c r="S12" s="9"/>
      <c r="T12" s="96"/>
      <c r="U12" s="3"/>
      <c r="V12" s="3"/>
      <c r="W12" s="3"/>
      <c r="X12" s="3"/>
      <c r="Y12" s="3"/>
    </row>
    <row r="13" spans="1:25" ht="117.75" customHeight="1" x14ac:dyDescent="0.3">
      <c r="A13" s="10" t="s">
        <v>58</v>
      </c>
      <c r="B13" s="334" t="s">
        <v>219</v>
      </c>
      <c r="C13" s="335"/>
      <c r="D13" s="211" t="s">
        <v>13</v>
      </c>
      <c r="E13" s="336"/>
      <c r="F13" s="337"/>
      <c r="G13" s="43" t="s">
        <v>14</v>
      </c>
      <c r="H13" s="43" t="s">
        <v>90</v>
      </c>
      <c r="I13" s="206">
        <v>994</v>
      </c>
      <c r="J13" s="207"/>
      <c r="K13" s="208"/>
      <c r="L13" s="42">
        <v>562.85299999999995</v>
      </c>
      <c r="M13" s="206">
        <v>476.99624</v>
      </c>
      <c r="N13" s="207"/>
      <c r="O13" s="208"/>
      <c r="P13" s="168">
        <f>M13*100/I13</f>
        <v>47.987549295774649</v>
      </c>
      <c r="Q13" s="169"/>
      <c r="R13" s="170"/>
      <c r="S13" s="24" t="s">
        <v>299</v>
      </c>
      <c r="T13" s="7"/>
      <c r="U13" s="3"/>
      <c r="V13" s="3"/>
      <c r="W13" s="3"/>
      <c r="X13" s="3"/>
      <c r="Y13" s="3"/>
    </row>
    <row r="14" spans="1:25" ht="161.25" customHeight="1" x14ac:dyDescent="0.3">
      <c r="A14" s="11" t="s">
        <v>8</v>
      </c>
      <c r="B14" s="261" t="s">
        <v>220</v>
      </c>
      <c r="C14" s="262"/>
      <c r="D14" s="162" t="s">
        <v>13</v>
      </c>
      <c r="E14" s="163"/>
      <c r="F14" s="164"/>
      <c r="G14" s="38" t="s">
        <v>14</v>
      </c>
      <c r="H14" s="38" t="s">
        <v>91</v>
      </c>
      <c r="I14" s="165">
        <v>1438.9</v>
      </c>
      <c r="J14" s="166"/>
      <c r="K14" s="167"/>
      <c r="L14" s="37">
        <v>720.20550000000003</v>
      </c>
      <c r="M14" s="165">
        <v>479.35685000000001</v>
      </c>
      <c r="N14" s="166"/>
      <c r="O14" s="167"/>
      <c r="P14" s="168">
        <f t="shared" ref="P14:P83" si="0">M14*100/I14</f>
        <v>33.314118423795954</v>
      </c>
      <c r="Q14" s="169"/>
      <c r="R14" s="170"/>
      <c r="S14" s="24" t="s">
        <v>300</v>
      </c>
      <c r="T14" s="3"/>
      <c r="U14" s="3"/>
      <c r="V14" s="3"/>
      <c r="W14" s="3"/>
      <c r="X14" s="3"/>
      <c r="Y14" s="3"/>
    </row>
    <row r="15" spans="1:25" ht="148.19999999999999" customHeight="1" x14ac:dyDescent="0.3">
      <c r="A15" s="13" t="s">
        <v>9</v>
      </c>
      <c r="B15" s="261" t="s">
        <v>221</v>
      </c>
      <c r="C15" s="262"/>
      <c r="D15" s="128" t="s">
        <v>13</v>
      </c>
      <c r="E15" s="129"/>
      <c r="F15" s="130"/>
      <c r="G15" s="51" t="s">
        <v>14</v>
      </c>
      <c r="H15" s="51" t="s">
        <v>92</v>
      </c>
      <c r="I15" s="117">
        <v>497</v>
      </c>
      <c r="J15" s="118"/>
      <c r="K15" s="119"/>
      <c r="L15" s="44">
        <v>261.72332999999998</v>
      </c>
      <c r="M15" s="117">
        <v>162.75</v>
      </c>
      <c r="N15" s="118"/>
      <c r="O15" s="119"/>
      <c r="P15" s="168">
        <f t="shared" si="0"/>
        <v>32.74647887323944</v>
      </c>
      <c r="Q15" s="169"/>
      <c r="R15" s="170"/>
      <c r="S15" s="52" t="s">
        <v>298</v>
      </c>
      <c r="T15" s="3"/>
      <c r="U15" s="3"/>
      <c r="V15" s="3"/>
      <c r="W15" s="3"/>
      <c r="X15" s="3"/>
      <c r="Y15" s="3"/>
    </row>
    <row r="16" spans="1:25" ht="99.6" customHeight="1" x14ac:dyDescent="0.3">
      <c r="A16" s="8" t="s">
        <v>59</v>
      </c>
      <c r="B16" s="263" t="s">
        <v>190</v>
      </c>
      <c r="C16" s="264"/>
      <c r="D16" s="143" t="s">
        <v>13</v>
      </c>
      <c r="E16" s="143"/>
      <c r="F16" s="143"/>
      <c r="G16" s="35" t="s">
        <v>32</v>
      </c>
      <c r="H16" s="35" t="s">
        <v>281</v>
      </c>
      <c r="I16" s="144">
        <f>I17+I18+I19</f>
        <v>525.94260000000008</v>
      </c>
      <c r="J16" s="144"/>
      <c r="K16" s="144"/>
      <c r="L16" s="36">
        <f>L17+L18+L19</f>
        <v>0</v>
      </c>
      <c r="M16" s="144">
        <f>M17+M18+M19</f>
        <v>0</v>
      </c>
      <c r="N16" s="144"/>
      <c r="O16" s="144"/>
      <c r="P16" s="216">
        <f t="shared" si="0"/>
        <v>0</v>
      </c>
      <c r="Q16" s="217"/>
      <c r="R16" s="218"/>
      <c r="S16" s="32" t="s">
        <v>279</v>
      </c>
      <c r="T16" s="3"/>
      <c r="U16" s="3"/>
      <c r="V16" s="3"/>
      <c r="W16" s="3"/>
      <c r="X16" s="3"/>
      <c r="Y16" s="3"/>
    </row>
    <row r="17" spans="1:25" ht="67.5" customHeight="1" x14ac:dyDescent="0.3">
      <c r="A17" s="10" t="s">
        <v>35</v>
      </c>
      <c r="B17" s="201" t="s">
        <v>48</v>
      </c>
      <c r="C17" s="265"/>
      <c r="D17" s="211" t="s">
        <v>13</v>
      </c>
      <c r="E17" s="212"/>
      <c r="F17" s="213"/>
      <c r="G17" s="43" t="s">
        <v>32</v>
      </c>
      <c r="H17" s="43" t="s">
        <v>93</v>
      </c>
      <c r="I17" s="165">
        <v>47.076599999999999</v>
      </c>
      <c r="J17" s="166"/>
      <c r="K17" s="167"/>
      <c r="L17" s="41">
        <v>0</v>
      </c>
      <c r="M17" s="312">
        <v>0</v>
      </c>
      <c r="N17" s="313"/>
      <c r="O17" s="314"/>
      <c r="P17" s="168">
        <f t="shared" si="0"/>
        <v>0</v>
      </c>
      <c r="Q17" s="169"/>
      <c r="R17" s="170"/>
      <c r="S17" s="53"/>
      <c r="T17" s="3"/>
      <c r="U17" s="3"/>
      <c r="V17" s="3"/>
      <c r="W17" s="3"/>
      <c r="X17" s="3"/>
      <c r="Y17" s="3"/>
    </row>
    <row r="18" spans="1:25" ht="85.5" customHeight="1" x14ac:dyDescent="0.3">
      <c r="A18" s="14" t="s">
        <v>40</v>
      </c>
      <c r="B18" s="160" t="s">
        <v>61</v>
      </c>
      <c r="C18" s="161"/>
      <c r="D18" s="162" t="s">
        <v>13</v>
      </c>
      <c r="E18" s="163"/>
      <c r="F18" s="164"/>
      <c r="G18" s="38" t="s">
        <v>32</v>
      </c>
      <c r="H18" s="38" t="s">
        <v>94</v>
      </c>
      <c r="I18" s="165">
        <v>470.76600000000002</v>
      </c>
      <c r="J18" s="166"/>
      <c r="K18" s="167"/>
      <c r="L18" s="40">
        <v>0</v>
      </c>
      <c r="M18" s="165">
        <v>0</v>
      </c>
      <c r="N18" s="166"/>
      <c r="O18" s="167"/>
      <c r="P18" s="168">
        <f t="shared" si="0"/>
        <v>0</v>
      </c>
      <c r="Q18" s="169"/>
      <c r="R18" s="170"/>
      <c r="S18" s="24"/>
      <c r="T18" s="3"/>
      <c r="U18" s="3"/>
      <c r="V18" s="3"/>
      <c r="W18" s="3"/>
      <c r="X18" s="3"/>
      <c r="Y18" s="3"/>
    </row>
    <row r="19" spans="1:25" ht="88.5" customHeight="1" x14ac:dyDescent="0.3">
      <c r="A19" s="54" t="s">
        <v>173</v>
      </c>
      <c r="B19" s="310" t="s">
        <v>174</v>
      </c>
      <c r="C19" s="311"/>
      <c r="D19" s="128" t="s">
        <v>13</v>
      </c>
      <c r="E19" s="300"/>
      <c r="F19" s="301"/>
      <c r="G19" s="51" t="s">
        <v>32</v>
      </c>
      <c r="H19" s="51" t="s">
        <v>94</v>
      </c>
      <c r="I19" s="117">
        <v>8.1</v>
      </c>
      <c r="J19" s="199"/>
      <c r="K19" s="200"/>
      <c r="L19" s="55">
        <v>0</v>
      </c>
      <c r="M19" s="117">
        <v>0</v>
      </c>
      <c r="N19" s="199"/>
      <c r="O19" s="200"/>
      <c r="P19" s="168">
        <f t="shared" si="0"/>
        <v>0</v>
      </c>
      <c r="Q19" s="169"/>
      <c r="R19" s="170"/>
      <c r="S19" s="52"/>
      <c r="T19" s="3"/>
      <c r="U19" s="3"/>
      <c r="V19" s="3"/>
      <c r="W19" s="3"/>
      <c r="X19" s="3"/>
      <c r="Y19" s="3"/>
    </row>
    <row r="20" spans="1:25" ht="150" customHeight="1" x14ac:dyDescent="0.3">
      <c r="A20" s="8" t="s">
        <v>60</v>
      </c>
      <c r="B20" s="142" t="s">
        <v>212</v>
      </c>
      <c r="C20" s="299"/>
      <c r="D20" s="143" t="s">
        <v>13</v>
      </c>
      <c r="E20" s="220"/>
      <c r="F20" s="220"/>
      <c r="G20" s="35" t="s">
        <v>32</v>
      </c>
      <c r="H20" s="35" t="s">
        <v>282</v>
      </c>
      <c r="I20" s="144">
        <f>I21+I22</f>
        <v>1100</v>
      </c>
      <c r="J20" s="302"/>
      <c r="K20" s="302"/>
      <c r="L20" s="36">
        <f>L21+L22</f>
        <v>1100</v>
      </c>
      <c r="M20" s="144">
        <f>M21+M22</f>
        <v>0</v>
      </c>
      <c r="N20" s="302"/>
      <c r="O20" s="302"/>
      <c r="P20" s="216">
        <f t="shared" si="0"/>
        <v>0</v>
      </c>
      <c r="Q20" s="217"/>
      <c r="R20" s="218"/>
      <c r="S20" s="27" t="s">
        <v>280</v>
      </c>
      <c r="T20" s="3"/>
      <c r="U20" s="3"/>
      <c r="V20" s="3"/>
      <c r="W20" s="3"/>
      <c r="X20" s="3"/>
      <c r="Y20" s="3"/>
    </row>
    <row r="21" spans="1:25" ht="80.25" customHeight="1" x14ac:dyDescent="0.3">
      <c r="A21" s="56" t="s">
        <v>18</v>
      </c>
      <c r="B21" s="201" t="s">
        <v>97</v>
      </c>
      <c r="C21" s="265"/>
      <c r="D21" s="211" t="s">
        <v>13</v>
      </c>
      <c r="E21" s="212"/>
      <c r="F21" s="213"/>
      <c r="G21" s="43" t="s">
        <v>32</v>
      </c>
      <c r="H21" s="43" t="s">
        <v>95</v>
      </c>
      <c r="I21" s="206">
        <v>100</v>
      </c>
      <c r="J21" s="214"/>
      <c r="K21" s="215"/>
      <c r="L21" s="42">
        <v>100</v>
      </c>
      <c r="M21" s="206">
        <v>0</v>
      </c>
      <c r="N21" s="214"/>
      <c r="O21" s="215"/>
      <c r="P21" s="168">
        <f t="shared" si="0"/>
        <v>0</v>
      </c>
      <c r="Q21" s="169"/>
      <c r="R21" s="170"/>
      <c r="S21" s="53"/>
      <c r="T21" s="3"/>
      <c r="U21" s="3"/>
      <c r="V21" s="3"/>
      <c r="W21" s="3"/>
      <c r="X21" s="3"/>
      <c r="Y21" s="3"/>
    </row>
    <row r="22" spans="1:25" ht="82.5" customHeight="1" x14ac:dyDescent="0.3">
      <c r="A22" s="15" t="s">
        <v>19</v>
      </c>
      <c r="B22" s="310" t="s">
        <v>98</v>
      </c>
      <c r="C22" s="316"/>
      <c r="D22" s="128" t="s">
        <v>13</v>
      </c>
      <c r="E22" s="129"/>
      <c r="F22" s="130"/>
      <c r="G22" s="51" t="s">
        <v>32</v>
      </c>
      <c r="H22" s="51" t="s">
        <v>96</v>
      </c>
      <c r="I22" s="117">
        <v>1000</v>
      </c>
      <c r="J22" s="118"/>
      <c r="K22" s="119"/>
      <c r="L22" s="55">
        <v>1000</v>
      </c>
      <c r="M22" s="117">
        <v>0</v>
      </c>
      <c r="N22" s="118"/>
      <c r="O22" s="119"/>
      <c r="P22" s="168">
        <f t="shared" si="0"/>
        <v>0</v>
      </c>
      <c r="Q22" s="169"/>
      <c r="R22" s="170"/>
      <c r="S22" s="52"/>
      <c r="T22" s="3"/>
      <c r="U22" s="3"/>
      <c r="V22" s="3"/>
      <c r="W22" s="3"/>
      <c r="X22" s="3"/>
      <c r="Y22" s="3"/>
    </row>
    <row r="23" spans="1:25" ht="78" customHeight="1" x14ac:dyDescent="0.3">
      <c r="A23" s="16" t="s">
        <v>62</v>
      </c>
      <c r="B23" s="142" t="s">
        <v>191</v>
      </c>
      <c r="C23" s="142"/>
      <c r="D23" s="143" t="s">
        <v>13</v>
      </c>
      <c r="E23" s="143"/>
      <c r="F23" s="143"/>
      <c r="G23" s="35" t="s">
        <v>33</v>
      </c>
      <c r="H23" s="35"/>
      <c r="I23" s="144">
        <f>I24+I25+I26+I27+I28+I29</f>
        <v>4952.8508300000003</v>
      </c>
      <c r="J23" s="144"/>
      <c r="K23" s="144"/>
      <c r="L23" s="36">
        <f>L24+L25+L26+L27+L28+L29</f>
        <v>3349.3119999999999</v>
      </c>
      <c r="M23" s="144">
        <f>M24+M25+M26+M27+M28+M29</f>
        <v>2418.2556399999999</v>
      </c>
      <c r="N23" s="144"/>
      <c r="O23" s="144"/>
      <c r="P23" s="325">
        <f t="shared" si="0"/>
        <v>48.825529437558281</v>
      </c>
      <c r="Q23" s="326"/>
      <c r="R23" s="327"/>
      <c r="S23" s="27"/>
      <c r="T23" s="3"/>
      <c r="U23" s="3"/>
      <c r="V23" s="3"/>
      <c r="W23" s="3"/>
      <c r="X23" s="3"/>
      <c r="Y23" s="3"/>
    </row>
    <row r="24" spans="1:25" ht="366.75" customHeight="1" x14ac:dyDescent="0.3">
      <c r="A24" s="332" t="s">
        <v>104</v>
      </c>
      <c r="B24" s="209" t="s">
        <v>222</v>
      </c>
      <c r="C24" s="210"/>
      <c r="D24" s="211" t="s">
        <v>13</v>
      </c>
      <c r="E24" s="212"/>
      <c r="F24" s="213"/>
      <c r="G24" s="43" t="s">
        <v>33</v>
      </c>
      <c r="H24" s="43" t="s">
        <v>99</v>
      </c>
      <c r="I24" s="206">
        <v>738.5</v>
      </c>
      <c r="J24" s="214"/>
      <c r="K24" s="215"/>
      <c r="L24" s="17">
        <v>708.5</v>
      </c>
      <c r="M24" s="206">
        <v>501.93355000000003</v>
      </c>
      <c r="N24" s="214"/>
      <c r="O24" s="215"/>
      <c r="P24" s="168">
        <f t="shared" si="0"/>
        <v>67.966628300609344</v>
      </c>
      <c r="Q24" s="169"/>
      <c r="R24" s="170"/>
      <c r="S24" s="29" t="s">
        <v>434</v>
      </c>
      <c r="T24" s="3"/>
      <c r="U24" s="3"/>
      <c r="V24" s="3"/>
      <c r="W24" s="3"/>
      <c r="X24" s="3"/>
      <c r="Y24" s="3"/>
    </row>
    <row r="25" spans="1:25" ht="47.25" customHeight="1" x14ac:dyDescent="0.3">
      <c r="A25" s="333"/>
      <c r="B25" s="261" t="s">
        <v>49</v>
      </c>
      <c r="C25" s="315"/>
      <c r="D25" s="162" t="s">
        <v>13</v>
      </c>
      <c r="E25" s="163"/>
      <c r="F25" s="164"/>
      <c r="G25" s="38" t="s">
        <v>33</v>
      </c>
      <c r="H25" s="38" t="s">
        <v>100</v>
      </c>
      <c r="I25" s="165">
        <v>187.5</v>
      </c>
      <c r="J25" s="166"/>
      <c r="K25" s="167"/>
      <c r="L25" s="40">
        <v>80</v>
      </c>
      <c r="M25" s="165">
        <v>0</v>
      </c>
      <c r="N25" s="166"/>
      <c r="O25" s="167"/>
      <c r="P25" s="168">
        <f t="shared" si="0"/>
        <v>0</v>
      </c>
      <c r="Q25" s="169"/>
      <c r="R25" s="170"/>
      <c r="S25" s="24"/>
      <c r="T25" s="3"/>
      <c r="U25" s="3"/>
      <c r="V25" s="3"/>
      <c r="W25" s="3"/>
      <c r="X25" s="3"/>
      <c r="Y25" s="3"/>
    </row>
    <row r="26" spans="1:25" ht="81" customHeight="1" x14ac:dyDescent="0.3">
      <c r="A26" s="260"/>
      <c r="B26" s="261" t="s">
        <v>50</v>
      </c>
      <c r="C26" s="315"/>
      <c r="D26" s="162" t="s">
        <v>13</v>
      </c>
      <c r="E26" s="163"/>
      <c r="F26" s="164"/>
      <c r="G26" s="38" t="s">
        <v>33</v>
      </c>
      <c r="H26" s="38" t="s">
        <v>101</v>
      </c>
      <c r="I26" s="165">
        <v>3691.01883</v>
      </c>
      <c r="J26" s="166"/>
      <c r="K26" s="167"/>
      <c r="L26" s="40">
        <v>2264.98</v>
      </c>
      <c r="M26" s="165">
        <v>1841.5220899999999</v>
      </c>
      <c r="N26" s="166"/>
      <c r="O26" s="167"/>
      <c r="P26" s="168">
        <f t="shared" si="0"/>
        <v>49.891972239003721</v>
      </c>
      <c r="Q26" s="169"/>
      <c r="R26" s="170"/>
      <c r="S26" s="29" t="s">
        <v>435</v>
      </c>
      <c r="T26" s="5"/>
      <c r="U26" s="3"/>
      <c r="V26" s="3"/>
      <c r="W26" s="3"/>
      <c r="X26" s="3"/>
      <c r="Y26" s="3"/>
    </row>
    <row r="27" spans="1:25" ht="208.5" customHeight="1" x14ac:dyDescent="0.3">
      <c r="A27" s="107" t="s">
        <v>105</v>
      </c>
      <c r="B27" s="160" t="s">
        <v>223</v>
      </c>
      <c r="C27" s="161"/>
      <c r="D27" s="162" t="s">
        <v>13</v>
      </c>
      <c r="E27" s="163"/>
      <c r="F27" s="164"/>
      <c r="G27" s="38" t="s">
        <v>33</v>
      </c>
      <c r="H27" s="38" t="s">
        <v>102</v>
      </c>
      <c r="I27" s="165">
        <v>50</v>
      </c>
      <c r="J27" s="166"/>
      <c r="K27" s="167"/>
      <c r="L27" s="40">
        <v>30</v>
      </c>
      <c r="M27" s="165">
        <v>0</v>
      </c>
      <c r="N27" s="166"/>
      <c r="O27" s="167"/>
      <c r="P27" s="168">
        <f t="shared" si="0"/>
        <v>0</v>
      </c>
      <c r="Q27" s="169"/>
      <c r="R27" s="170"/>
      <c r="S27" s="24"/>
      <c r="T27" s="5"/>
      <c r="U27" s="5"/>
      <c r="V27" s="3"/>
      <c r="W27" s="3"/>
      <c r="X27" s="3"/>
      <c r="Y27" s="3"/>
    </row>
    <row r="28" spans="1:25" ht="114.75" customHeight="1" x14ac:dyDescent="0.3">
      <c r="A28" s="369"/>
      <c r="B28" s="160" t="s">
        <v>51</v>
      </c>
      <c r="C28" s="161"/>
      <c r="D28" s="162" t="s">
        <v>13</v>
      </c>
      <c r="E28" s="163"/>
      <c r="F28" s="164"/>
      <c r="G28" s="38" t="s">
        <v>33</v>
      </c>
      <c r="H28" s="38" t="s">
        <v>103</v>
      </c>
      <c r="I28" s="165">
        <v>50</v>
      </c>
      <c r="J28" s="166"/>
      <c r="K28" s="167"/>
      <c r="L28" s="40">
        <v>30</v>
      </c>
      <c r="M28" s="165">
        <v>11.22</v>
      </c>
      <c r="N28" s="166"/>
      <c r="O28" s="167"/>
      <c r="P28" s="168">
        <f t="shared" si="0"/>
        <v>22.44</v>
      </c>
      <c r="Q28" s="169"/>
      <c r="R28" s="170"/>
      <c r="S28" s="29" t="s">
        <v>436</v>
      </c>
      <c r="T28" s="5"/>
      <c r="U28" s="3"/>
      <c r="V28" s="3"/>
      <c r="W28" s="3"/>
      <c r="X28" s="3"/>
      <c r="Y28" s="3"/>
    </row>
    <row r="29" spans="1:25" s="3" customFormat="1" ht="84.75" customHeight="1" x14ac:dyDescent="0.3">
      <c r="A29" s="108"/>
      <c r="B29" s="310" t="s">
        <v>192</v>
      </c>
      <c r="C29" s="311"/>
      <c r="D29" s="128" t="s">
        <v>13</v>
      </c>
      <c r="E29" s="300"/>
      <c r="F29" s="301"/>
      <c r="G29" s="46" t="s">
        <v>33</v>
      </c>
      <c r="H29" s="46" t="s">
        <v>163</v>
      </c>
      <c r="I29" s="117">
        <v>235.83199999999999</v>
      </c>
      <c r="J29" s="199"/>
      <c r="K29" s="200"/>
      <c r="L29" s="19">
        <v>235.83199999999999</v>
      </c>
      <c r="M29" s="117">
        <v>63.58</v>
      </c>
      <c r="N29" s="199"/>
      <c r="O29" s="200"/>
      <c r="P29" s="168">
        <f t="shared" si="0"/>
        <v>26.959869737779435</v>
      </c>
      <c r="Q29" s="169"/>
      <c r="R29" s="170"/>
      <c r="S29" s="29" t="s">
        <v>437</v>
      </c>
    </row>
    <row r="30" spans="1:25" ht="184.5" customHeight="1" x14ac:dyDescent="0.3">
      <c r="A30" s="16" t="s">
        <v>44</v>
      </c>
      <c r="B30" s="142" t="s">
        <v>304</v>
      </c>
      <c r="C30" s="142"/>
      <c r="D30" s="195" t="s">
        <v>13</v>
      </c>
      <c r="E30" s="195"/>
      <c r="F30" s="195"/>
      <c r="G30" s="72" t="s">
        <v>25</v>
      </c>
      <c r="H30" s="72" t="s">
        <v>106</v>
      </c>
      <c r="I30" s="197">
        <f>I31+I32+I33</f>
        <v>200</v>
      </c>
      <c r="J30" s="197"/>
      <c r="K30" s="197"/>
      <c r="L30" s="73">
        <f>L31+L32+L33</f>
        <v>50</v>
      </c>
      <c r="M30" s="197">
        <f>M31+M32+M33</f>
        <v>0</v>
      </c>
      <c r="N30" s="197"/>
      <c r="O30" s="197"/>
      <c r="P30" s="216">
        <f t="shared" si="0"/>
        <v>0</v>
      </c>
      <c r="Q30" s="217"/>
      <c r="R30" s="218"/>
      <c r="S30" s="27"/>
      <c r="T30" s="3"/>
      <c r="U30" s="3"/>
      <c r="V30" s="3"/>
      <c r="W30" s="3"/>
      <c r="X30" s="3"/>
      <c r="Y30" s="3"/>
    </row>
    <row r="31" spans="1:25" s="3" customFormat="1" ht="150" customHeight="1" x14ac:dyDescent="0.3">
      <c r="A31" s="18" t="s">
        <v>330</v>
      </c>
      <c r="B31" s="160" t="s">
        <v>341</v>
      </c>
      <c r="C31" s="267"/>
      <c r="D31" s="162" t="s">
        <v>13</v>
      </c>
      <c r="E31" s="268"/>
      <c r="F31" s="269"/>
      <c r="G31" s="82" t="s">
        <v>25</v>
      </c>
      <c r="H31" s="82" t="s">
        <v>106</v>
      </c>
      <c r="I31" s="165">
        <v>50</v>
      </c>
      <c r="J31" s="171"/>
      <c r="K31" s="172"/>
      <c r="L31" s="81">
        <v>50</v>
      </c>
      <c r="M31" s="165">
        <v>0</v>
      </c>
      <c r="N31" s="171"/>
      <c r="O31" s="172"/>
      <c r="P31" s="318">
        <v>0</v>
      </c>
      <c r="Q31" s="319"/>
      <c r="R31" s="320"/>
      <c r="S31" s="24"/>
    </row>
    <row r="32" spans="1:25" ht="106.2" customHeight="1" x14ac:dyDescent="0.3">
      <c r="A32" s="18" t="s">
        <v>331</v>
      </c>
      <c r="B32" s="317" t="s">
        <v>283</v>
      </c>
      <c r="C32" s="317"/>
      <c r="D32" s="188" t="s">
        <v>13</v>
      </c>
      <c r="E32" s="188"/>
      <c r="F32" s="188"/>
      <c r="G32" s="38" t="s">
        <v>25</v>
      </c>
      <c r="H32" s="38" t="s">
        <v>284</v>
      </c>
      <c r="I32" s="192">
        <v>100</v>
      </c>
      <c r="J32" s="192"/>
      <c r="K32" s="192"/>
      <c r="L32" s="40">
        <v>0</v>
      </c>
      <c r="M32" s="192">
        <v>0</v>
      </c>
      <c r="N32" s="192"/>
      <c r="O32" s="192"/>
      <c r="P32" s="168">
        <f t="shared" si="0"/>
        <v>0</v>
      </c>
      <c r="Q32" s="169"/>
      <c r="R32" s="170"/>
      <c r="S32" s="24"/>
      <c r="T32" s="3"/>
      <c r="U32" s="3"/>
      <c r="V32" s="3"/>
      <c r="W32" s="3"/>
      <c r="X32" s="3"/>
      <c r="Y32" s="3"/>
    </row>
    <row r="33" spans="1:25" ht="106.2" customHeight="1" x14ac:dyDescent="0.3">
      <c r="A33" s="18" t="s">
        <v>340</v>
      </c>
      <c r="B33" s="317" t="s">
        <v>285</v>
      </c>
      <c r="C33" s="317"/>
      <c r="D33" s="188" t="s">
        <v>13</v>
      </c>
      <c r="E33" s="188"/>
      <c r="F33" s="188"/>
      <c r="G33" s="38" t="s">
        <v>25</v>
      </c>
      <c r="H33" s="38" t="s">
        <v>286</v>
      </c>
      <c r="I33" s="192">
        <v>50</v>
      </c>
      <c r="J33" s="192"/>
      <c r="K33" s="192"/>
      <c r="L33" s="40">
        <v>0</v>
      </c>
      <c r="M33" s="192">
        <v>0</v>
      </c>
      <c r="N33" s="192"/>
      <c r="O33" s="192"/>
      <c r="P33" s="168">
        <f t="shared" si="0"/>
        <v>0</v>
      </c>
      <c r="Q33" s="169"/>
      <c r="R33" s="170"/>
      <c r="S33" s="24"/>
      <c r="T33" s="3"/>
      <c r="U33" s="3"/>
      <c r="V33" s="3"/>
      <c r="W33" s="3"/>
      <c r="X33" s="3"/>
      <c r="Y33" s="3"/>
    </row>
    <row r="34" spans="1:25" ht="181.5" customHeight="1" x14ac:dyDescent="0.3">
      <c r="A34" s="16" t="s">
        <v>315</v>
      </c>
      <c r="B34" s="142" t="s">
        <v>213</v>
      </c>
      <c r="C34" s="142"/>
      <c r="D34" s="143" t="s">
        <v>13</v>
      </c>
      <c r="E34" s="143"/>
      <c r="F34" s="143"/>
      <c r="G34" s="87" t="s">
        <v>25</v>
      </c>
      <c r="H34" s="87" t="s">
        <v>107</v>
      </c>
      <c r="I34" s="144">
        <v>210</v>
      </c>
      <c r="J34" s="144"/>
      <c r="K34" s="144"/>
      <c r="L34" s="86">
        <v>15</v>
      </c>
      <c r="M34" s="144">
        <v>15</v>
      </c>
      <c r="N34" s="144"/>
      <c r="O34" s="144"/>
      <c r="P34" s="325">
        <f t="shared" si="0"/>
        <v>7.1428571428571432</v>
      </c>
      <c r="Q34" s="326"/>
      <c r="R34" s="327"/>
      <c r="S34" s="74" t="s">
        <v>314</v>
      </c>
      <c r="T34" s="3"/>
      <c r="U34" s="3"/>
      <c r="V34" s="3"/>
      <c r="W34" s="3"/>
      <c r="X34" s="3"/>
      <c r="Y34" s="3"/>
    </row>
    <row r="35" spans="1:25" ht="135" customHeight="1" x14ac:dyDescent="0.3">
      <c r="A35" s="8" t="s">
        <v>63</v>
      </c>
      <c r="B35" s="142" t="s">
        <v>175</v>
      </c>
      <c r="C35" s="142"/>
      <c r="D35" s="143" t="s">
        <v>13</v>
      </c>
      <c r="E35" s="143"/>
      <c r="F35" s="143"/>
      <c r="G35" s="35" t="s">
        <v>176</v>
      </c>
      <c r="H35" s="35"/>
      <c r="I35" s="144">
        <f>I36+I37+I38+I39</f>
        <v>39058.773159999997</v>
      </c>
      <c r="J35" s="144"/>
      <c r="K35" s="144"/>
      <c r="L35" s="36">
        <f>L36+L37+L38+L39</f>
        <v>13927.71327</v>
      </c>
      <c r="M35" s="144">
        <f>M36+M37+M38+M39</f>
        <v>9030.8672900000001</v>
      </c>
      <c r="N35" s="144"/>
      <c r="O35" s="144"/>
      <c r="P35" s="216">
        <f t="shared" si="0"/>
        <v>23.121226191631877</v>
      </c>
      <c r="Q35" s="217"/>
      <c r="R35" s="218"/>
      <c r="S35" s="27"/>
      <c r="T35" s="3"/>
      <c r="U35" s="3"/>
      <c r="V35" s="3"/>
      <c r="W35" s="3"/>
      <c r="X35" s="3"/>
      <c r="Y35" s="3"/>
    </row>
    <row r="36" spans="1:25" ht="256.95" customHeight="1" x14ac:dyDescent="0.3">
      <c r="A36" s="370" t="s">
        <v>64</v>
      </c>
      <c r="B36" s="160" t="s">
        <v>367</v>
      </c>
      <c r="C36" s="161"/>
      <c r="D36" s="203" t="s">
        <v>13</v>
      </c>
      <c r="E36" s="204"/>
      <c r="F36" s="205"/>
      <c r="G36" s="20" t="s">
        <v>29</v>
      </c>
      <c r="H36" s="20" t="s">
        <v>287</v>
      </c>
      <c r="I36" s="206">
        <v>960.78768000000002</v>
      </c>
      <c r="J36" s="207"/>
      <c r="K36" s="208"/>
      <c r="L36" s="42">
        <v>0</v>
      </c>
      <c r="M36" s="206">
        <v>0</v>
      </c>
      <c r="N36" s="207"/>
      <c r="O36" s="208"/>
      <c r="P36" s="168">
        <f t="shared" si="0"/>
        <v>0</v>
      </c>
      <c r="Q36" s="169"/>
      <c r="R36" s="170"/>
      <c r="S36" s="53"/>
      <c r="T36" s="3"/>
      <c r="U36" s="3"/>
      <c r="V36" s="3"/>
      <c r="W36" s="3"/>
      <c r="X36" s="3"/>
      <c r="Y36" s="3"/>
    </row>
    <row r="37" spans="1:25" ht="181.2" customHeight="1" x14ac:dyDescent="0.3">
      <c r="A37" s="108"/>
      <c r="B37" s="201" t="s">
        <v>288</v>
      </c>
      <c r="C37" s="202"/>
      <c r="D37" s="203" t="s">
        <v>13</v>
      </c>
      <c r="E37" s="204"/>
      <c r="F37" s="205"/>
      <c r="G37" s="20" t="s">
        <v>29</v>
      </c>
      <c r="H37" s="20" t="s">
        <v>289</v>
      </c>
      <c r="I37" s="206">
        <v>19.60791</v>
      </c>
      <c r="J37" s="207"/>
      <c r="K37" s="208"/>
      <c r="L37" s="42">
        <v>0</v>
      </c>
      <c r="M37" s="206">
        <v>0</v>
      </c>
      <c r="N37" s="207"/>
      <c r="O37" s="208"/>
      <c r="P37" s="168">
        <f t="shared" si="0"/>
        <v>0</v>
      </c>
      <c r="Q37" s="169"/>
      <c r="R37" s="170"/>
      <c r="S37" s="53"/>
      <c r="T37" s="3"/>
      <c r="U37" s="3"/>
      <c r="V37" s="3"/>
      <c r="W37" s="3"/>
      <c r="X37" s="3"/>
      <c r="Y37" s="3"/>
    </row>
    <row r="38" spans="1:25" ht="149.25" customHeight="1" x14ac:dyDescent="0.3">
      <c r="A38" s="370" t="s">
        <v>65</v>
      </c>
      <c r="B38" s="201" t="s">
        <v>224</v>
      </c>
      <c r="C38" s="202"/>
      <c r="D38" s="203" t="s">
        <v>13</v>
      </c>
      <c r="E38" s="204"/>
      <c r="F38" s="205"/>
      <c r="G38" s="20" t="s">
        <v>29</v>
      </c>
      <c r="H38" s="20" t="s">
        <v>177</v>
      </c>
      <c r="I38" s="206">
        <v>37316.81</v>
      </c>
      <c r="J38" s="207"/>
      <c r="K38" s="208"/>
      <c r="L38" s="42">
        <v>13649.159</v>
      </c>
      <c r="M38" s="206">
        <v>8850.2499399999997</v>
      </c>
      <c r="N38" s="207"/>
      <c r="O38" s="208"/>
      <c r="P38" s="168">
        <f t="shared" si="0"/>
        <v>23.71652330410879</v>
      </c>
      <c r="Q38" s="169"/>
      <c r="R38" s="170"/>
      <c r="S38" s="53" t="s">
        <v>225</v>
      </c>
      <c r="T38" s="3"/>
      <c r="U38" s="3"/>
      <c r="V38" s="3"/>
      <c r="W38" s="3"/>
      <c r="X38" s="3"/>
      <c r="Y38" s="3"/>
    </row>
    <row r="39" spans="1:25" ht="149.25" customHeight="1" x14ac:dyDescent="0.3">
      <c r="A39" s="108"/>
      <c r="B39" s="160" t="s">
        <v>226</v>
      </c>
      <c r="C39" s="272"/>
      <c r="D39" s="294" t="s">
        <v>13</v>
      </c>
      <c r="E39" s="295"/>
      <c r="F39" s="296"/>
      <c r="G39" s="21" t="s">
        <v>29</v>
      </c>
      <c r="H39" s="21" t="s">
        <v>178</v>
      </c>
      <c r="I39" s="165">
        <v>761.56757000000005</v>
      </c>
      <c r="J39" s="171"/>
      <c r="K39" s="172"/>
      <c r="L39" s="40">
        <v>278.55426999999997</v>
      </c>
      <c r="M39" s="165">
        <v>180.61734999999999</v>
      </c>
      <c r="N39" s="171"/>
      <c r="O39" s="172"/>
      <c r="P39" s="168">
        <f t="shared" si="0"/>
        <v>23.716523275800728</v>
      </c>
      <c r="Q39" s="169"/>
      <c r="R39" s="170"/>
      <c r="S39" s="53" t="s">
        <v>227</v>
      </c>
      <c r="T39" s="3"/>
      <c r="U39" s="3"/>
      <c r="V39" s="3"/>
      <c r="W39" s="3"/>
      <c r="X39" s="3"/>
      <c r="Y39" s="3"/>
    </row>
    <row r="40" spans="1:25" ht="96.6" customHeight="1" x14ac:dyDescent="0.3">
      <c r="A40" s="8" t="s">
        <v>47</v>
      </c>
      <c r="B40" s="142" t="s">
        <v>193</v>
      </c>
      <c r="C40" s="299"/>
      <c r="D40" s="143" t="s">
        <v>13</v>
      </c>
      <c r="E40" s="220"/>
      <c r="F40" s="220"/>
      <c r="G40" s="35" t="s">
        <v>23</v>
      </c>
      <c r="H40" s="35"/>
      <c r="I40" s="144">
        <f>I41+I42</f>
        <v>1656.5</v>
      </c>
      <c r="J40" s="302"/>
      <c r="K40" s="302"/>
      <c r="L40" s="36">
        <f>L41+L42</f>
        <v>815</v>
      </c>
      <c r="M40" s="144">
        <f t="shared" ref="M40" si="1">M41+M42</f>
        <v>174.79</v>
      </c>
      <c r="N40" s="144"/>
      <c r="O40" s="144"/>
      <c r="P40" s="216">
        <f t="shared" si="0"/>
        <v>10.551765771204346</v>
      </c>
      <c r="Q40" s="217"/>
      <c r="R40" s="218"/>
      <c r="S40" s="27"/>
      <c r="T40" s="3"/>
      <c r="U40" s="6"/>
      <c r="V40" s="3"/>
      <c r="W40" s="3"/>
      <c r="X40" s="3"/>
      <c r="Y40" s="3"/>
    </row>
    <row r="41" spans="1:25" ht="333.6" customHeight="1" x14ac:dyDescent="0.3">
      <c r="A41" s="10" t="s">
        <v>179</v>
      </c>
      <c r="B41" s="201" t="s">
        <v>228</v>
      </c>
      <c r="C41" s="265"/>
      <c r="D41" s="211" t="s">
        <v>13</v>
      </c>
      <c r="E41" s="212"/>
      <c r="F41" s="213"/>
      <c r="G41" s="43" t="s">
        <v>23</v>
      </c>
      <c r="H41" s="43" t="s">
        <v>109</v>
      </c>
      <c r="I41" s="206">
        <v>1431.5</v>
      </c>
      <c r="J41" s="214"/>
      <c r="K41" s="215"/>
      <c r="L41" s="42">
        <v>620</v>
      </c>
      <c r="M41" s="206">
        <v>73.099999999999994</v>
      </c>
      <c r="N41" s="207"/>
      <c r="O41" s="208"/>
      <c r="P41" s="168">
        <f t="shared" si="0"/>
        <v>5.1065316101990916</v>
      </c>
      <c r="Q41" s="169"/>
      <c r="R41" s="170"/>
      <c r="S41" s="67" t="s">
        <v>305</v>
      </c>
      <c r="T41" s="3"/>
      <c r="U41" s="3"/>
      <c r="V41" s="3"/>
      <c r="W41" s="3"/>
      <c r="X41" s="3"/>
      <c r="Y41" s="3"/>
    </row>
    <row r="42" spans="1:25" ht="124.8" customHeight="1" x14ac:dyDescent="0.3">
      <c r="A42" s="14" t="s">
        <v>180</v>
      </c>
      <c r="B42" s="160" t="s">
        <v>43</v>
      </c>
      <c r="C42" s="272"/>
      <c r="D42" s="162" t="s">
        <v>13</v>
      </c>
      <c r="E42" s="163"/>
      <c r="F42" s="164"/>
      <c r="G42" s="38" t="s">
        <v>23</v>
      </c>
      <c r="H42" s="38" t="s">
        <v>110</v>
      </c>
      <c r="I42" s="165">
        <v>225</v>
      </c>
      <c r="J42" s="171"/>
      <c r="K42" s="172"/>
      <c r="L42" s="40">
        <v>195</v>
      </c>
      <c r="M42" s="165">
        <v>101.69</v>
      </c>
      <c r="N42" s="171"/>
      <c r="O42" s="172"/>
      <c r="P42" s="168">
        <f t="shared" si="0"/>
        <v>45.195555555555558</v>
      </c>
      <c r="Q42" s="169"/>
      <c r="R42" s="170"/>
      <c r="S42" s="29" t="s">
        <v>372</v>
      </c>
      <c r="T42" s="30"/>
      <c r="U42" s="3"/>
      <c r="V42" s="3"/>
      <c r="W42" s="3"/>
      <c r="X42" s="3"/>
      <c r="Y42" s="3"/>
    </row>
    <row r="43" spans="1:25" ht="63.75" customHeight="1" x14ac:dyDescent="0.3">
      <c r="A43" s="8" t="s">
        <v>343</v>
      </c>
      <c r="B43" s="286" t="s">
        <v>181</v>
      </c>
      <c r="C43" s="287"/>
      <c r="D43" s="227" t="s">
        <v>13</v>
      </c>
      <c r="E43" s="297"/>
      <c r="F43" s="298"/>
      <c r="G43" s="35" t="s">
        <v>16</v>
      </c>
      <c r="H43" s="34"/>
      <c r="I43" s="291">
        <f>I44+I45+I46+I47+I48+I49+I50+I51+I52</f>
        <v>12010.934000000001</v>
      </c>
      <c r="J43" s="292"/>
      <c r="K43" s="293"/>
      <c r="L43" s="22">
        <f>L44+L45+L46+L47+L48+L49+L50+L51+L52</f>
        <v>2812.8540000000003</v>
      </c>
      <c r="M43" s="231">
        <f>M44+M45+M46+M47+M48+M49+M50+M51+M52</f>
        <v>2775.4539999999997</v>
      </c>
      <c r="N43" s="232"/>
      <c r="O43" s="233"/>
      <c r="P43" s="216">
        <f t="shared" si="0"/>
        <v>23.107728341526141</v>
      </c>
      <c r="Q43" s="217"/>
      <c r="R43" s="218"/>
      <c r="S43" s="27"/>
      <c r="T43" s="3"/>
      <c r="U43" s="3"/>
      <c r="V43" s="3"/>
      <c r="W43" s="3"/>
      <c r="X43" s="3"/>
      <c r="Y43" s="3"/>
    </row>
    <row r="44" spans="1:25" ht="348" customHeight="1" x14ac:dyDescent="0.3">
      <c r="A44" s="11" t="s">
        <v>344</v>
      </c>
      <c r="B44" s="266" t="s">
        <v>229</v>
      </c>
      <c r="C44" s="267"/>
      <c r="D44" s="162" t="s">
        <v>13</v>
      </c>
      <c r="E44" s="163"/>
      <c r="F44" s="164"/>
      <c r="G44" s="38" t="s">
        <v>16</v>
      </c>
      <c r="H44" s="43" t="s">
        <v>111</v>
      </c>
      <c r="I44" s="165">
        <v>1480</v>
      </c>
      <c r="J44" s="171"/>
      <c r="K44" s="172"/>
      <c r="L44" s="42">
        <v>1179.92</v>
      </c>
      <c r="M44" s="165">
        <v>1177.52</v>
      </c>
      <c r="N44" s="171"/>
      <c r="O44" s="172"/>
      <c r="P44" s="168">
        <f t="shared" si="0"/>
        <v>79.562162162162167</v>
      </c>
      <c r="Q44" s="169"/>
      <c r="R44" s="170"/>
      <c r="S44" s="26" t="s">
        <v>306</v>
      </c>
      <c r="T44" s="3"/>
      <c r="U44" s="3"/>
      <c r="V44" s="3"/>
      <c r="W44" s="3"/>
      <c r="X44" s="3"/>
      <c r="Y44" s="3"/>
    </row>
    <row r="45" spans="1:25" ht="169.2" customHeight="1" x14ac:dyDescent="0.3">
      <c r="A45" s="98" t="s">
        <v>345</v>
      </c>
      <c r="B45" s="160" t="s">
        <v>194</v>
      </c>
      <c r="C45" s="272"/>
      <c r="D45" s="162" t="s">
        <v>13</v>
      </c>
      <c r="E45" s="268"/>
      <c r="F45" s="269"/>
      <c r="G45" s="38" t="s">
        <v>16</v>
      </c>
      <c r="H45" s="43" t="s">
        <v>182</v>
      </c>
      <c r="I45" s="165">
        <v>144.934</v>
      </c>
      <c r="J45" s="171"/>
      <c r="K45" s="172"/>
      <c r="L45" s="42">
        <v>144.934</v>
      </c>
      <c r="M45" s="165">
        <v>144.934</v>
      </c>
      <c r="N45" s="171"/>
      <c r="O45" s="172"/>
      <c r="P45" s="168">
        <f t="shared" si="0"/>
        <v>100</v>
      </c>
      <c r="Q45" s="169"/>
      <c r="R45" s="170"/>
      <c r="S45" s="12" t="s">
        <v>438</v>
      </c>
      <c r="T45" s="3"/>
      <c r="U45" s="3"/>
      <c r="V45" s="3"/>
      <c r="W45" s="3"/>
      <c r="X45" s="3"/>
      <c r="Y45" s="3"/>
    </row>
    <row r="46" spans="1:25" ht="175.5" customHeight="1" x14ac:dyDescent="0.3">
      <c r="A46" s="99" t="s">
        <v>346</v>
      </c>
      <c r="B46" s="160" t="s">
        <v>194</v>
      </c>
      <c r="C46" s="272"/>
      <c r="D46" s="294" t="s">
        <v>13</v>
      </c>
      <c r="E46" s="295"/>
      <c r="F46" s="296"/>
      <c r="G46" s="21" t="s">
        <v>16</v>
      </c>
      <c r="H46" s="20" t="s">
        <v>183</v>
      </c>
      <c r="I46" s="165">
        <v>67</v>
      </c>
      <c r="J46" s="171"/>
      <c r="K46" s="172"/>
      <c r="L46" s="42">
        <v>35</v>
      </c>
      <c r="M46" s="165">
        <v>0</v>
      </c>
      <c r="N46" s="171"/>
      <c r="O46" s="172"/>
      <c r="P46" s="168">
        <f t="shared" si="0"/>
        <v>0</v>
      </c>
      <c r="Q46" s="169"/>
      <c r="R46" s="170"/>
      <c r="S46" s="24"/>
      <c r="T46" s="3"/>
      <c r="U46" s="3"/>
      <c r="V46" s="3"/>
      <c r="W46" s="3"/>
      <c r="X46" s="3"/>
      <c r="Y46" s="3"/>
    </row>
    <row r="47" spans="1:25" ht="99.75" customHeight="1" x14ac:dyDescent="0.3">
      <c r="A47" s="99" t="s">
        <v>347</v>
      </c>
      <c r="B47" s="160" t="s">
        <v>195</v>
      </c>
      <c r="C47" s="272"/>
      <c r="D47" s="294" t="s">
        <v>13</v>
      </c>
      <c r="E47" s="295"/>
      <c r="F47" s="296"/>
      <c r="G47" s="21" t="s">
        <v>16</v>
      </c>
      <c r="H47" s="20" t="s">
        <v>184</v>
      </c>
      <c r="I47" s="165">
        <v>90</v>
      </c>
      <c r="J47" s="171"/>
      <c r="K47" s="172"/>
      <c r="L47" s="42">
        <v>30</v>
      </c>
      <c r="M47" s="165">
        <v>30</v>
      </c>
      <c r="N47" s="171"/>
      <c r="O47" s="172"/>
      <c r="P47" s="168">
        <f t="shared" si="0"/>
        <v>33.333333333333336</v>
      </c>
      <c r="Q47" s="169"/>
      <c r="R47" s="170"/>
      <c r="S47" s="29" t="s">
        <v>375</v>
      </c>
      <c r="T47" s="3"/>
      <c r="U47" s="3"/>
      <c r="V47" s="3"/>
      <c r="W47" s="3"/>
      <c r="X47" s="3"/>
      <c r="Y47" s="3"/>
    </row>
    <row r="48" spans="1:25" ht="100.5" customHeight="1" x14ac:dyDescent="0.3">
      <c r="A48" s="99" t="s">
        <v>348</v>
      </c>
      <c r="B48" s="160" t="s">
        <v>196</v>
      </c>
      <c r="C48" s="272"/>
      <c r="D48" s="294" t="s">
        <v>13</v>
      </c>
      <c r="E48" s="295"/>
      <c r="F48" s="296"/>
      <c r="G48" s="21" t="s">
        <v>16</v>
      </c>
      <c r="H48" s="20" t="s">
        <v>185</v>
      </c>
      <c r="I48" s="165">
        <v>9</v>
      </c>
      <c r="J48" s="171"/>
      <c r="K48" s="172"/>
      <c r="L48" s="42">
        <v>3</v>
      </c>
      <c r="M48" s="165">
        <v>3</v>
      </c>
      <c r="N48" s="171"/>
      <c r="O48" s="172"/>
      <c r="P48" s="168">
        <f t="shared" si="0"/>
        <v>33.333333333333336</v>
      </c>
      <c r="Q48" s="169"/>
      <c r="R48" s="170"/>
      <c r="S48" s="29" t="s">
        <v>374</v>
      </c>
      <c r="T48" s="3"/>
      <c r="U48" s="3"/>
      <c r="V48" s="3"/>
      <c r="W48" s="3"/>
      <c r="X48" s="3"/>
      <c r="Y48" s="3"/>
    </row>
    <row r="49" spans="1:25" ht="109.2" customHeight="1" x14ac:dyDescent="0.3">
      <c r="A49" s="99" t="s">
        <v>349</v>
      </c>
      <c r="B49" s="160" t="s">
        <v>197</v>
      </c>
      <c r="C49" s="272"/>
      <c r="D49" s="294" t="s">
        <v>186</v>
      </c>
      <c r="E49" s="295"/>
      <c r="F49" s="296"/>
      <c r="G49" s="21" t="s">
        <v>16</v>
      </c>
      <c r="H49" s="20" t="s">
        <v>187</v>
      </c>
      <c r="I49" s="165">
        <v>176</v>
      </c>
      <c r="J49" s="171"/>
      <c r="K49" s="172"/>
      <c r="L49" s="42">
        <v>176</v>
      </c>
      <c r="M49" s="165">
        <v>176</v>
      </c>
      <c r="N49" s="171"/>
      <c r="O49" s="172"/>
      <c r="P49" s="168">
        <f t="shared" si="0"/>
        <v>100</v>
      </c>
      <c r="Q49" s="169"/>
      <c r="R49" s="170"/>
      <c r="S49" s="12" t="s">
        <v>373</v>
      </c>
      <c r="T49" s="3"/>
      <c r="U49" s="3"/>
      <c r="V49" s="3"/>
      <c r="W49" s="3"/>
      <c r="X49" s="3"/>
      <c r="Y49" s="3"/>
    </row>
    <row r="50" spans="1:25" ht="103.8" customHeight="1" x14ac:dyDescent="0.3">
      <c r="A50" s="99" t="s">
        <v>350</v>
      </c>
      <c r="B50" s="160" t="s">
        <v>198</v>
      </c>
      <c r="C50" s="272"/>
      <c r="D50" s="294" t="s">
        <v>13</v>
      </c>
      <c r="E50" s="295"/>
      <c r="F50" s="296"/>
      <c r="G50" s="21" t="s">
        <v>188</v>
      </c>
      <c r="H50" s="20" t="s">
        <v>189</v>
      </c>
      <c r="I50" s="165">
        <v>44</v>
      </c>
      <c r="J50" s="171"/>
      <c r="K50" s="172"/>
      <c r="L50" s="42">
        <v>44</v>
      </c>
      <c r="M50" s="165">
        <v>44</v>
      </c>
      <c r="N50" s="171"/>
      <c r="O50" s="172"/>
      <c r="P50" s="168">
        <f t="shared" si="0"/>
        <v>100</v>
      </c>
      <c r="Q50" s="169"/>
      <c r="R50" s="170"/>
      <c r="S50" s="12" t="s">
        <v>376</v>
      </c>
      <c r="T50" s="3"/>
      <c r="U50" s="3"/>
      <c r="V50" s="3"/>
      <c r="W50" s="3"/>
      <c r="X50" s="3"/>
      <c r="Y50" s="3"/>
    </row>
    <row r="51" spans="1:25" ht="78" customHeight="1" x14ac:dyDescent="0.3">
      <c r="A51" s="99" t="s">
        <v>351</v>
      </c>
      <c r="B51" s="160" t="s">
        <v>290</v>
      </c>
      <c r="C51" s="272"/>
      <c r="D51" s="294" t="s">
        <v>13</v>
      </c>
      <c r="E51" s="295"/>
      <c r="F51" s="296"/>
      <c r="G51" s="21" t="s">
        <v>16</v>
      </c>
      <c r="H51" s="20" t="s">
        <v>291</v>
      </c>
      <c r="I51" s="165">
        <v>4000</v>
      </c>
      <c r="J51" s="171"/>
      <c r="K51" s="172"/>
      <c r="L51" s="42">
        <v>1200</v>
      </c>
      <c r="M51" s="165">
        <v>1200</v>
      </c>
      <c r="N51" s="171"/>
      <c r="O51" s="172"/>
      <c r="P51" s="168">
        <f t="shared" si="0"/>
        <v>30</v>
      </c>
      <c r="Q51" s="169"/>
      <c r="R51" s="170"/>
      <c r="S51" s="12" t="s">
        <v>377</v>
      </c>
      <c r="T51" s="3"/>
      <c r="U51" s="3"/>
      <c r="V51" s="3"/>
      <c r="W51" s="3"/>
      <c r="X51" s="3"/>
      <c r="Y51" s="3"/>
    </row>
    <row r="52" spans="1:25" ht="73.5" customHeight="1" x14ac:dyDescent="0.3">
      <c r="A52" s="99" t="s">
        <v>352</v>
      </c>
      <c r="B52" s="160" t="s">
        <v>292</v>
      </c>
      <c r="C52" s="272"/>
      <c r="D52" s="294" t="s">
        <v>13</v>
      </c>
      <c r="E52" s="295"/>
      <c r="F52" s="296"/>
      <c r="G52" s="21" t="s">
        <v>16</v>
      </c>
      <c r="H52" s="20" t="s">
        <v>293</v>
      </c>
      <c r="I52" s="165">
        <v>6000</v>
      </c>
      <c r="J52" s="171"/>
      <c r="K52" s="172"/>
      <c r="L52" s="42">
        <v>0</v>
      </c>
      <c r="M52" s="165">
        <v>0</v>
      </c>
      <c r="N52" s="171"/>
      <c r="O52" s="172"/>
      <c r="P52" s="168">
        <f t="shared" si="0"/>
        <v>0</v>
      </c>
      <c r="Q52" s="169"/>
      <c r="R52" s="170"/>
      <c r="S52" s="24"/>
      <c r="T52" s="3"/>
      <c r="U52" s="3"/>
      <c r="V52" s="3"/>
      <c r="W52" s="3"/>
      <c r="X52" s="3"/>
      <c r="Y52" s="3"/>
    </row>
    <row r="53" spans="1:25" s="3" customFormat="1" ht="147.6" customHeight="1" x14ac:dyDescent="0.3">
      <c r="A53" s="100" t="s">
        <v>316</v>
      </c>
      <c r="B53" s="276" t="s">
        <v>342</v>
      </c>
      <c r="C53" s="277"/>
      <c r="D53" s="280" t="s">
        <v>13</v>
      </c>
      <c r="E53" s="281"/>
      <c r="F53" s="282"/>
      <c r="G53" s="101" t="s">
        <v>17</v>
      </c>
      <c r="H53" s="101" t="s">
        <v>112</v>
      </c>
      <c r="I53" s="288">
        <v>10472.905000000001</v>
      </c>
      <c r="J53" s="289"/>
      <c r="K53" s="290"/>
      <c r="L53" s="102">
        <v>5484.7430000000004</v>
      </c>
      <c r="M53" s="288">
        <v>5484.2110000000002</v>
      </c>
      <c r="N53" s="289"/>
      <c r="O53" s="290"/>
      <c r="P53" s="273">
        <f t="shared" si="0"/>
        <v>52.365709418733381</v>
      </c>
      <c r="Q53" s="274"/>
      <c r="R53" s="275"/>
      <c r="S53" s="103" t="s">
        <v>378</v>
      </c>
    </row>
    <row r="54" spans="1:25" s="3" customFormat="1" ht="177" customHeight="1" x14ac:dyDescent="0.3">
      <c r="A54" s="104" t="s">
        <v>317</v>
      </c>
      <c r="B54" s="278" t="s">
        <v>214</v>
      </c>
      <c r="C54" s="279"/>
      <c r="D54" s="280" t="s">
        <v>13</v>
      </c>
      <c r="E54" s="281"/>
      <c r="F54" s="282"/>
      <c r="G54" s="101">
        <v>1001</v>
      </c>
      <c r="H54" s="101" t="s">
        <v>113</v>
      </c>
      <c r="I54" s="283">
        <v>2738.011</v>
      </c>
      <c r="J54" s="284"/>
      <c r="K54" s="285"/>
      <c r="L54" s="105">
        <v>1480</v>
      </c>
      <c r="M54" s="283">
        <v>1472.57502</v>
      </c>
      <c r="N54" s="284"/>
      <c r="O54" s="285"/>
      <c r="P54" s="273">
        <f t="shared" si="0"/>
        <v>53.782655365518991</v>
      </c>
      <c r="Q54" s="274"/>
      <c r="R54" s="275"/>
      <c r="S54" s="103" t="s">
        <v>307</v>
      </c>
    </row>
    <row r="55" spans="1:25" s="3" customFormat="1" ht="129" customHeight="1" x14ac:dyDescent="0.3">
      <c r="A55" s="100" t="s">
        <v>66</v>
      </c>
      <c r="B55" s="278" t="s">
        <v>368</v>
      </c>
      <c r="C55" s="279"/>
      <c r="D55" s="280" t="s">
        <v>13</v>
      </c>
      <c r="E55" s="281"/>
      <c r="F55" s="282"/>
      <c r="G55" s="101">
        <v>1003</v>
      </c>
      <c r="H55" s="101" t="s">
        <v>216</v>
      </c>
      <c r="I55" s="283">
        <v>9352</v>
      </c>
      <c r="J55" s="284"/>
      <c r="K55" s="285"/>
      <c r="L55" s="105">
        <v>4706.8580000000002</v>
      </c>
      <c r="M55" s="283">
        <v>1621.05681</v>
      </c>
      <c r="N55" s="284"/>
      <c r="O55" s="285"/>
      <c r="P55" s="273">
        <f t="shared" si="0"/>
        <v>17.333798224978615</v>
      </c>
      <c r="Q55" s="274"/>
      <c r="R55" s="275"/>
      <c r="S55" s="103" t="s">
        <v>301</v>
      </c>
    </row>
    <row r="56" spans="1:25" ht="192" customHeight="1" x14ac:dyDescent="0.3">
      <c r="A56" s="23" t="s">
        <v>12</v>
      </c>
      <c r="B56" s="286" t="s">
        <v>369</v>
      </c>
      <c r="C56" s="287"/>
      <c r="D56" s="227" t="s">
        <v>13</v>
      </c>
      <c r="E56" s="297"/>
      <c r="F56" s="298"/>
      <c r="G56" s="35">
        <v>1004</v>
      </c>
      <c r="H56" s="35"/>
      <c r="I56" s="291">
        <f>I57+I58+I60+I61</f>
        <v>23106.629079999999</v>
      </c>
      <c r="J56" s="292"/>
      <c r="K56" s="293"/>
      <c r="L56" s="36">
        <f>L57+L58+L60+L61</f>
        <v>11543.629080000001</v>
      </c>
      <c r="M56" s="291">
        <f t="shared" ref="M56" si="2">M57+M58+M60+M61</f>
        <v>10003.568590000001</v>
      </c>
      <c r="N56" s="292"/>
      <c r="O56" s="293"/>
      <c r="P56" s="216">
        <f t="shared" si="0"/>
        <v>43.293067783126425</v>
      </c>
      <c r="Q56" s="217"/>
      <c r="R56" s="218"/>
      <c r="S56" s="27"/>
      <c r="T56" s="3"/>
      <c r="U56" s="3"/>
      <c r="V56" s="3"/>
      <c r="W56" s="3"/>
      <c r="X56" s="3"/>
      <c r="Y56" s="3"/>
    </row>
    <row r="57" spans="1:25" ht="169.8" customHeight="1" x14ac:dyDescent="0.3">
      <c r="A57" s="24" t="s">
        <v>67</v>
      </c>
      <c r="B57" s="261" t="s">
        <v>70</v>
      </c>
      <c r="C57" s="315"/>
      <c r="D57" s="162" t="s">
        <v>13</v>
      </c>
      <c r="E57" s="268"/>
      <c r="F57" s="269"/>
      <c r="G57" s="38">
        <v>1004</v>
      </c>
      <c r="H57" s="38" t="s">
        <v>114</v>
      </c>
      <c r="I57" s="165">
        <v>2980</v>
      </c>
      <c r="J57" s="171"/>
      <c r="K57" s="172"/>
      <c r="L57" s="40">
        <v>1490</v>
      </c>
      <c r="M57" s="165">
        <v>1265.2903699999999</v>
      </c>
      <c r="N57" s="171"/>
      <c r="O57" s="172"/>
      <c r="P57" s="168">
        <f t="shared" si="0"/>
        <v>42.459408389261746</v>
      </c>
      <c r="Q57" s="169"/>
      <c r="R57" s="170"/>
      <c r="S57" s="12" t="s">
        <v>379</v>
      </c>
      <c r="T57" s="3"/>
      <c r="U57" s="3"/>
      <c r="V57" s="3"/>
      <c r="W57" s="3"/>
      <c r="X57" s="3"/>
      <c r="Y57" s="3"/>
    </row>
    <row r="58" spans="1:25" ht="409.5" customHeight="1" x14ac:dyDescent="0.3">
      <c r="A58" s="373" t="s">
        <v>68</v>
      </c>
      <c r="B58" s="310" t="s">
        <v>71</v>
      </c>
      <c r="C58" s="311"/>
      <c r="D58" s="128" t="s">
        <v>13</v>
      </c>
      <c r="E58" s="300"/>
      <c r="F58" s="301"/>
      <c r="G58" s="107">
        <v>1004</v>
      </c>
      <c r="H58" s="107" t="s">
        <v>115</v>
      </c>
      <c r="I58" s="117">
        <v>19730</v>
      </c>
      <c r="J58" s="118"/>
      <c r="K58" s="119"/>
      <c r="L58" s="255">
        <v>10000</v>
      </c>
      <c r="M58" s="117">
        <v>8711.4636800000007</v>
      </c>
      <c r="N58" s="118"/>
      <c r="O58" s="119"/>
      <c r="P58" s="364">
        <f t="shared" si="0"/>
        <v>44.153389153573237</v>
      </c>
      <c r="Q58" s="365"/>
      <c r="R58" s="366"/>
      <c r="S58" s="367" t="s">
        <v>380</v>
      </c>
      <c r="T58" s="3"/>
      <c r="U58" s="3"/>
      <c r="V58" s="3"/>
      <c r="W58" s="3"/>
      <c r="X58" s="3"/>
      <c r="Y58" s="3"/>
    </row>
    <row r="59" spans="1:25" ht="22.2" customHeight="1" x14ac:dyDescent="0.3">
      <c r="A59" s="121"/>
      <c r="B59" s="371"/>
      <c r="C59" s="372"/>
      <c r="D59" s="131"/>
      <c r="E59" s="132"/>
      <c r="F59" s="133"/>
      <c r="G59" s="108"/>
      <c r="H59" s="108"/>
      <c r="I59" s="114"/>
      <c r="J59" s="115"/>
      <c r="K59" s="116"/>
      <c r="L59" s="363"/>
      <c r="M59" s="114"/>
      <c r="N59" s="115"/>
      <c r="O59" s="116"/>
      <c r="P59" s="114"/>
      <c r="Q59" s="115"/>
      <c r="R59" s="116"/>
      <c r="S59" s="368"/>
      <c r="T59" s="3"/>
      <c r="U59" s="3"/>
      <c r="V59" s="3"/>
      <c r="W59" s="3"/>
      <c r="X59" s="3"/>
      <c r="Y59" s="3"/>
    </row>
    <row r="60" spans="1:25" ht="69.75" customHeight="1" x14ac:dyDescent="0.3">
      <c r="A60" s="24" t="s">
        <v>73</v>
      </c>
      <c r="B60" s="160" t="s">
        <v>69</v>
      </c>
      <c r="C60" s="161"/>
      <c r="D60" s="162" t="s">
        <v>13</v>
      </c>
      <c r="E60" s="268"/>
      <c r="F60" s="269"/>
      <c r="G60" s="38" t="s">
        <v>52</v>
      </c>
      <c r="H60" s="38" t="s">
        <v>116</v>
      </c>
      <c r="I60" s="165">
        <v>53.629080000000002</v>
      </c>
      <c r="J60" s="171"/>
      <c r="K60" s="172"/>
      <c r="L60" s="40">
        <v>53.629080000000002</v>
      </c>
      <c r="M60" s="165">
        <v>26.814540000000001</v>
      </c>
      <c r="N60" s="171"/>
      <c r="O60" s="172"/>
      <c r="P60" s="168">
        <f t="shared" si="0"/>
        <v>50</v>
      </c>
      <c r="Q60" s="169"/>
      <c r="R60" s="170"/>
      <c r="S60" s="12" t="s">
        <v>381</v>
      </c>
      <c r="T60" s="3"/>
      <c r="U60" s="3"/>
      <c r="V60" s="3"/>
      <c r="W60" s="3"/>
      <c r="X60" s="3"/>
      <c r="Y60" s="3"/>
    </row>
    <row r="61" spans="1:25" ht="129.75" customHeight="1" x14ac:dyDescent="0.3">
      <c r="A61" s="24" t="s">
        <v>72</v>
      </c>
      <c r="B61" s="160" t="s">
        <v>117</v>
      </c>
      <c r="C61" s="161"/>
      <c r="D61" s="162" t="s">
        <v>13</v>
      </c>
      <c r="E61" s="268"/>
      <c r="F61" s="269"/>
      <c r="G61" s="38" t="s">
        <v>52</v>
      </c>
      <c r="H61" s="38" t="s">
        <v>118</v>
      </c>
      <c r="I61" s="165">
        <v>343</v>
      </c>
      <c r="J61" s="171"/>
      <c r="K61" s="172"/>
      <c r="L61" s="40">
        <v>0</v>
      </c>
      <c r="M61" s="165">
        <v>0</v>
      </c>
      <c r="N61" s="171"/>
      <c r="O61" s="172"/>
      <c r="P61" s="168">
        <f t="shared" si="0"/>
        <v>0</v>
      </c>
      <c r="Q61" s="169"/>
      <c r="R61" s="170"/>
      <c r="S61" s="24"/>
      <c r="T61" s="3"/>
      <c r="U61" s="3"/>
      <c r="V61" s="3"/>
      <c r="W61" s="3"/>
      <c r="X61" s="3"/>
      <c r="Y61" s="3"/>
    </row>
    <row r="62" spans="1:25" ht="71.400000000000006" customHeight="1" x14ac:dyDescent="0.3">
      <c r="A62" s="8">
        <v>14</v>
      </c>
      <c r="B62" s="286" t="s">
        <v>34</v>
      </c>
      <c r="C62" s="350"/>
      <c r="D62" s="227" t="s">
        <v>13</v>
      </c>
      <c r="E62" s="297"/>
      <c r="F62" s="298"/>
      <c r="G62" s="35" t="s">
        <v>15</v>
      </c>
      <c r="H62" s="35"/>
      <c r="I62" s="291">
        <f>I63+I64+I65+I66+I67</f>
        <v>761</v>
      </c>
      <c r="J62" s="292"/>
      <c r="K62" s="293"/>
      <c r="L62" s="36">
        <f>L63+L64+L65+L66+L67</f>
        <v>465</v>
      </c>
      <c r="M62" s="291">
        <f t="shared" ref="M62" si="3">M63+M64+M65+M66+M67</f>
        <v>220</v>
      </c>
      <c r="N62" s="292"/>
      <c r="O62" s="293"/>
      <c r="P62" s="216">
        <f t="shared" si="0"/>
        <v>28.90932982917214</v>
      </c>
      <c r="Q62" s="217"/>
      <c r="R62" s="218"/>
      <c r="S62" s="27"/>
      <c r="T62" s="3"/>
      <c r="U62" s="3"/>
      <c r="V62" s="3"/>
      <c r="W62" s="3"/>
      <c r="X62" s="3"/>
      <c r="Y62" s="3"/>
    </row>
    <row r="63" spans="1:25" ht="55.5" customHeight="1" x14ac:dyDescent="0.3">
      <c r="A63" s="14" t="s">
        <v>318</v>
      </c>
      <c r="B63" s="160" t="s">
        <v>55</v>
      </c>
      <c r="C63" s="161"/>
      <c r="D63" s="162" t="s">
        <v>13</v>
      </c>
      <c r="E63" s="268"/>
      <c r="F63" s="269"/>
      <c r="G63" s="38" t="s">
        <v>15</v>
      </c>
      <c r="H63" s="38" t="s">
        <v>119</v>
      </c>
      <c r="I63" s="165">
        <v>42</v>
      </c>
      <c r="J63" s="171"/>
      <c r="K63" s="172"/>
      <c r="L63" s="40">
        <v>0</v>
      </c>
      <c r="M63" s="165">
        <v>0</v>
      </c>
      <c r="N63" s="171"/>
      <c r="O63" s="172"/>
      <c r="P63" s="168">
        <f t="shared" si="0"/>
        <v>0</v>
      </c>
      <c r="Q63" s="169"/>
      <c r="R63" s="170"/>
      <c r="S63" s="24"/>
      <c r="T63" s="3"/>
      <c r="U63" s="3"/>
      <c r="V63" s="3"/>
      <c r="W63" s="3"/>
      <c r="X63" s="3"/>
      <c r="Y63" s="3"/>
    </row>
    <row r="64" spans="1:25" ht="71.25" customHeight="1" x14ac:dyDescent="0.3">
      <c r="A64" s="14" t="s">
        <v>319</v>
      </c>
      <c r="B64" s="160" t="s">
        <v>36</v>
      </c>
      <c r="C64" s="161"/>
      <c r="D64" s="162" t="s">
        <v>13</v>
      </c>
      <c r="E64" s="268"/>
      <c r="F64" s="269"/>
      <c r="G64" s="38" t="s">
        <v>15</v>
      </c>
      <c r="H64" s="38" t="s">
        <v>120</v>
      </c>
      <c r="I64" s="165">
        <v>365</v>
      </c>
      <c r="J64" s="171"/>
      <c r="K64" s="172"/>
      <c r="L64" s="40">
        <v>215</v>
      </c>
      <c r="M64" s="165">
        <v>143</v>
      </c>
      <c r="N64" s="171"/>
      <c r="O64" s="172"/>
      <c r="P64" s="168">
        <f t="shared" si="0"/>
        <v>39.178082191780824</v>
      </c>
      <c r="Q64" s="169"/>
      <c r="R64" s="170"/>
      <c r="S64" s="29" t="s">
        <v>302</v>
      </c>
      <c r="T64" s="3"/>
      <c r="U64" s="3"/>
      <c r="V64" s="3"/>
      <c r="W64" s="3"/>
      <c r="X64" s="3"/>
      <c r="Y64" s="3"/>
    </row>
    <row r="65" spans="1:25" ht="128.25" customHeight="1" x14ac:dyDescent="0.3">
      <c r="A65" s="14" t="s">
        <v>320</v>
      </c>
      <c r="B65" s="160" t="s">
        <v>37</v>
      </c>
      <c r="C65" s="161"/>
      <c r="D65" s="162" t="s">
        <v>13</v>
      </c>
      <c r="E65" s="268"/>
      <c r="F65" s="269"/>
      <c r="G65" s="38" t="s">
        <v>15</v>
      </c>
      <c r="H65" s="38" t="s">
        <v>121</v>
      </c>
      <c r="I65" s="165">
        <v>224</v>
      </c>
      <c r="J65" s="171"/>
      <c r="K65" s="172"/>
      <c r="L65" s="40">
        <v>120</v>
      </c>
      <c r="M65" s="165">
        <v>77</v>
      </c>
      <c r="N65" s="171"/>
      <c r="O65" s="172"/>
      <c r="P65" s="168">
        <f t="shared" si="0"/>
        <v>34.375</v>
      </c>
      <c r="Q65" s="169"/>
      <c r="R65" s="170"/>
      <c r="S65" s="29" t="s">
        <v>308</v>
      </c>
      <c r="T65" s="3"/>
      <c r="U65" s="3"/>
      <c r="V65" s="3"/>
      <c r="W65" s="3"/>
      <c r="X65" s="3"/>
      <c r="Y65" s="3"/>
    </row>
    <row r="66" spans="1:25" ht="83.25" customHeight="1" x14ac:dyDescent="0.3">
      <c r="A66" s="14" t="s">
        <v>321</v>
      </c>
      <c r="B66" s="160" t="s">
        <v>38</v>
      </c>
      <c r="C66" s="161"/>
      <c r="D66" s="162" t="s">
        <v>13</v>
      </c>
      <c r="E66" s="268"/>
      <c r="F66" s="269"/>
      <c r="G66" s="38" t="s">
        <v>15</v>
      </c>
      <c r="H66" s="38" t="s">
        <v>122</v>
      </c>
      <c r="I66" s="165">
        <v>30</v>
      </c>
      <c r="J66" s="171"/>
      <c r="K66" s="172"/>
      <c r="L66" s="40">
        <v>30</v>
      </c>
      <c r="M66" s="165">
        <v>0</v>
      </c>
      <c r="N66" s="171"/>
      <c r="O66" s="172"/>
      <c r="P66" s="168">
        <f t="shared" si="0"/>
        <v>0</v>
      </c>
      <c r="Q66" s="169"/>
      <c r="R66" s="170"/>
      <c r="S66" s="24"/>
      <c r="T66" s="3"/>
      <c r="U66" s="3"/>
      <c r="V66" s="3"/>
      <c r="W66" s="3"/>
      <c r="X66" s="3"/>
      <c r="Y66" s="3"/>
    </row>
    <row r="67" spans="1:25" ht="81" customHeight="1" x14ac:dyDescent="0.3">
      <c r="A67" s="14" t="s">
        <v>322</v>
      </c>
      <c r="B67" s="160" t="s">
        <v>39</v>
      </c>
      <c r="C67" s="161"/>
      <c r="D67" s="162" t="s">
        <v>13</v>
      </c>
      <c r="E67" s="268"/>
      <c r="F67" s="269"/>
      <c r="G67" s="38" t="s">
        <v>15</v>
      </c>
      <c r="H67" s="38" t="s">
        <v>123</v>
      </c>
      <c r="I67" s="165">
        <v>100</v>
      </c>
      <c r="J67" s="171"/>
      <c r="K67" s="172"/>
      <c r="L67" s="40">
        <v>100</v>
      </c>
      <c r="M67" s="165">
        <v>0</v>
      </c>
      <c r="N67" s="171"/>
      <c r="O67" s="172"/>
      <c r="P67" s="168">
        <f t="shared" si="0"/>
        <v>0</v>
      </c>
      <c r="Q67" s="169"/>
      <c r="R67" s="170"/>
      <c r="S67" s="24"/>
      <c r="T67" s="3"/>
      <c r="U67" s="3"/>
      <c r="V67" s="3"/>
      <c r="W67" s="3"/>
      <c r="X67" s="3"/>
      <c r="Y67" s="3"/>
    </row>
    <row r="68" spans="1:25" ht="81" customHeight="1" x14ac:dyDescent="0.3">
      <c r="A68" s="146" t="s">
        <v>74</v>
      </c>
      <c r="B68" s="147" t="s">
        <v>215</v>
      </c>
      <c r="C68" s="148"/>
      <c r="D68" s="149" t="s">
        <v>13</v>
      </c>
      <c r="E68" s="150"/>
      <c r="F68" s="151"/>
      <c r="G68" s="152">
        <v>1101</v>
      </c>
      <c r="H68" s="152" t="s">
        <v>124</v>
      </c>
      <c r="I68" s="153">
        <v>720</v>
      </c>
      <c r="J68" s="154"/>
      <c r="K68" s="155"/>
      <c r="L68" s="156">
        <v>372</v>
      </c>
      <c r="M68" s="153">
        <v>128.75</v>
      </c>
      <c r="N68" s="154"/>
      <c r="O68" s="155"/>
      <c r="P68" s="157">
        <f>M68*100/I68</f>
        <v>17.881944444444443</v>
      </c>
      <c r="Q68" s="158"/>
      <c r="R68" s="159"/>
      <c r="S68" s="145" t="s">
        <v>382</v>
      </c>
      <c r="T68" s="3"/>
      <c r="U68" s="3"/>
      <c r="V68" s="3"/>
      <c r="W68" s="3"/>
      <c r="X68" s="3"/>
      <c r="Y68" s="3"/>
    </row>
    <row r="69" spans="1:25" ht="408.6" customHeight="1" x14ac:dyDescent="0.3">
      <c r="A69" s="388"/>
      <c r="B69" s="386"/>
      <c r="C69" s="387"/>
      <c r="D69" s="383"/>
      <c r="E69" s="384"/>
      <c r="F69" s="385"/>
      <c r="G69" s="382"/>
      <c r="H69" s="382"/>
      <c r="I69" s="378"/>
      <c r="J69" s="379"/>
      <c r="K69" s="380"/>
      <c r="L69" s="381"/>
      <c r="M69" s="378"/>
      <c r="N69" s="379"/>
      <c r="O69" s="380"/>
      <c r="P69" s="375"/>
      <c r="Q69" s="376"/>
      <c r="R69" s="377"/>
      <c r="S69" s="374"/>
      <c r="T69" s="3"/>
      <c r="U69" s="3"/>
      <c r="V69" s="3"/>
      <c r="W69" s="3"/>
      <c r="X69" s="3"/>
      <c r="Y69" s="3"/>
    </row>
    <row r="70" spans="1:25" ht="58.8" customHeight="1" x14ac:dyDescent="0.3">
      <c r="A70" s="389"/>
      <c r="B70" s="371"/>
      <c r="C70" s="372"/>
      <c r="D70" s="131"/>
      <c r="E70" s="132"/>
      <c r="F70" s="133"/>
      <c r="G70" s="108"/>
      <c r="H70" s="108"/>
      <c r="I70" s="131"/>
      <c r="J70" s="132"/>
      <c r="K70" s="133"/>
      <c r="L70" s="108"/>
      <c r="M70" s="131"/>
      <c r="N70" s="132"/>
      <c r="O70" s="133"/>
      <c r="P70" s="131"/>
      <c r="Q70" s="132"/>
      <c r="R70" s="133"/>
      <c r="S70" s="110"/>
      <c r="T70" s="3"/>
      <c r="U70" s="3"/>
      <c r="V70" s="3"/>
      <c r="W70" s="3"/>
      <c r="X70" s="3"/>
      <c r="Y70" s="3"/>
    </row>
    <row r="71" spans="1:25" s="3" customFormat="1" ht="154.5" customHeight="1" x14ac:dyDescent="0.3">
      <c r="A71" s="33" t="s">
        <v>75</v>
      </c>
      <c r="B71" s="286" t="s">
        <v>164</v>
      </c>
      <c r="C71" s="287"/>
      <c r="D71" s="227" t="s">
        <v>13</v>
      </c>
      <c r="E71" s="297"/>
      <c r="F71" s="298"/>
      <c r="G71" s="34" t="s">
        <v>165</v>
      </c>
      <c r="H71" s="34" t="s">
        <v>166</v>
      </c>
      <c r="I71" s="291">
        <v>300</v>
      </c>
      <c r="J71" s="292"/>
      <c r="K71" s="293"/>
      <c r="L71" s="22">
        <v>300</v>
      </c>
      <c r="M71" s="291">
        <v>300</v>
      </c>
      <c r="N71" s="292"/>
      <c r="O71" s="293"/>
      <c r="P71" s="216">
        <f t="shared" si="0"/>
        <v>100</v>
      </c>
      <c r="Q71" s="217"/>
      <c r="R71" s="218"/>
      <c r="S71" s="68" t="s">
        <v>384</v>
      </c>
      <c r="T71" s="7"/>
    </row>
    <row r="72" spans="1:25" ht="27" customHeight="1" x14ac:dyDescent="0.3">
      <c r="A72" s="8" t="s">
        <v>76</v>
      </c>
      <c r="B72" s="286" t="s">
        <v>77</v>
      </c>
      <c r="C72" s="350"/>
      <c r="D72" s="227" t="s">
        <v>13</v>
      </c>
      <c r="E72" s="297"/>
      <c r="F72" s="298"/>
      <c r="G72" s="35"/>
      <c r="H72" s="35"/>
      <c r="I72" s="291">
        <f>I73+I74+I75+I76+I77</f>
        <v>34489.99785</v>
      </c>
      <c r="J72" s="292"/>
      <c r="K72" s="293"/>
      <c r="L72" s="36">
        <f>L73+L74+L75+L76+L77</f>
        <v>20002.172159999998</v>
      </c>
      <c r="M72" s="231">
        <f>M73+M74+M75+M76+M77</f>
        <v>18486.374929999998</v>
      </c>
      <c r="N72" s="232"/>
      <c r="O72" s="233"/>
      <c r="P72" s="216">
        <f t="shared" si="0"/>
        <v>53.599234799604368</v>
      </c>
      <c r="Q72" s="217"/>
      <c r="R72" s="218"/>
      <c r="S72" s="27"/>
      <c r="T72" s="3"/>
      <c r="U72" s="3"/>
      <c r="V72" s="3"/>
      <c r="W72" s="3"/>
      <c r="X72" s="3"/>
      <c r="Y72" s="3"/>
    </row>
    <row r="73" spans="1:25" ht="195" customHeight="1" x14ac:dyDescent="0.3">
      <c r="A73" s="18" t="s">
        <v>80</v>
      </c>
      <c r="B73" s="186" t="s">
        <v>303</v>
      </c>
      <c r="C73" s="187"/>
      <c r="D73" s="188" t="s">
        <v>13</v>
      </c>
      <c r="E73" s="188"/>
      <c r="F73" s="188"/>
      <c r="G73" s="38" t="s">
        <v>20</v>
      </c>
      <c r="H73" s="38" t="s">
        <v>125</v>
      </c>
      <c r="I73" s="190">
        <v>25056.777849999999</v>
      </c>
      <c r="J73" s="190"/>
      <c r="K73" s="190"/>
      <c r="L73" s="97">
        <v>13304.505709999999</v>
      </c>
      <c r="M73" s="192">
        <v>12022.730310000001</v>
      </c>
      <c r="N73" s="192"/>
      <c r="O73" s="192"/>
      <c r="P73" s="168">
        <f t="shared" ref="P73" si="4">M73*100/I73</f>
        <v>47.981948764413865</v>
      </c>
      <c r="Q73" s="169"/>
      <c r="R73" s="170"/>
      <c r="S73" s="29" t="s">
        <v>383</v>
      </c>
      <c r="T73" s="3"/>
      <c r="U73" s="3"/>
      <c r="V73" s="3"/>
      <c r="W73" s="3"/>
      <c r="X73" s="3"/>
      <c r="Y73" s="3"/>
    </row>
    <row r="74" spans="1:25" ht="154.19999999999999" customHeight="1" x14ac:dyDescent="0.3">
      <c r="A74" s="18" t="s">
        <v>81</v>
      </c>
      <c r="B74" s="186" t="s">
        <v>78</v>
      </c>
      <c r="C74" s="187"/>
      <c r="D74" s="188" t="s">
        <v>13</v>
      </c>
      <c r="E74" s="188"/>
      <c r="F74" s="188"/>
      <c r="G74" s="38" t="s">
        <v>20</v>
      </c>
      <c r="H74" s="38" t="s">
        <v>126</v>
      </c>
      <c r="I74" s="190">
        <v>9321.1200000000008</v>
      </c>
      <c r="J74" s="190"/>
      <c r="K74" s="190"/>
      <c r="L74" s="39">
        <v>6654.6054899999999</v>
      </c>
      <c r="M74" s="192">
        <v>6440.5138200000001</v>
      </c>
      <c r="N74" s="192"/>
      <c r="O74" s="192"/>
      <c r="P74" s="168">
        <f t="shared" ref="P74" si="5">M74*100/I74</f>
        <v>69.095922163860124</v>
      </c>
      <c r="Q74" s="169"/>
      <c r="R74" s="170"/>
      <c r="S74" s="29" t="s">
        <v>385</v>
      </c>
      <c r="T74" s="3"/>
      <c r="U74" s="3"/>
      <c r="V74" s="3"/>
      <c r="W74" s="3"/>
      <c r="X74" s="3"/>
      <c r="Y74" s="3"/>
    </row>
    <row r="75" spans="1:25" ht="193.95" customHeight="1" x14ac:dyDescent="0.3">
      <c r="A75" s="18" t="s">
        <v>323</v>
      </c>
      <c r="B75" s="186" t="s">
        <v>79</v>
      </c>
      <c r="C75" s="187"/>
      <c r="D75" s="188" t="s">
        <v>13</v>
      </c>
      <c r="E75" s="188"/>
      <c r="F75" s="188"/>
      <c r="G75" s="38" t="s">
        <v>20</v>
      </c>
      <c r="H75" s="38" t="s">
        <v>127</v>
      </c>
      <c r="I75" s="190">
        <v>48.1</v>
      </c>
      <c r="J75" s="190"/>
      <c r="K75" s="190"/>
      <c r="L75" s="39">
        <v>24.060960000000001</v>
      </c>
      <c r="M75" s="192">
        <v>23.130800000000001</v>
      </c>
      <c r="N75" s="192"/>
      <c r="O75" s="192"/>
      <c r="P75" s="168">
        <f t="shared" ref="P75" si="6">M75*100/I75</f>
        <v>48.088981288981287</v>
      </c>
      <c r="Q75" s="169"/>
      <c r="R75" s="170"/>
      <c r="S75" s="12" t="s">
        <v>386</v>
      </c>
      <c r="T75" s="3"/>
      <c r="U75" s="3"/>
      <c r="V75" s="3"/>
      <c r="W75" s="3"/>
      <c r="X75" s="3"/>
      <c r="Y75" s="3"/>
    </row>
    <row r="76" spans="1:25" ht="142.19999999999999" customHeight="1" x14ac:dyDescent="0.3">
      <c r="A76" s="18" t="s">
        <v>324</v>
      </c>
      <c r="B76" s="361" t="s">
        <v>295</v>
      </c>
      <c r="C76" s="362"/>
      <c r="D76" s="188" t="s">
        <v>13</v>
      </c>
      <c r="E76" s="188"/>
      <c r="F76" s="188"/>
      <c r="G76" s="38">
        <v>1004</v>
      </c>
      <c r="H76" s="38" t="s">
        <v>294</v>
      </c>
      <c r="I76" s="190">
        <v>19</v>
      </c>
      <c r="J76" s="190"/>
      <c r="K76" s="190"/>
      <c r="L76" s="39">
        <v>19</v>
      </c>
      <c r="M76" s="192">
        <v>0</v>
      </c>
      <c r="N76" s="192"/>
      <c r="O76" s="192"/>
      <c r="P76" s="351">
        <v>0</v>
      </c>
      <c r="Q76" s="351"/>
      <c r="R76" s="351"/>
      <c r="S76" s="12"/>
      <c r="T76" s="3"/>
      <c r="U76" s="3"/>
      <c r="V76" s="3"/>
      <c r="W76" s="3"/>
      <c r="X76" s="3"/>
      <c r="Y76" s="3"/>
    </row>
    <row r="77" spans="1:25" ht="142.19999999999999" customHeight="1" x14ac:dyDescent="0.3">
      <c r="A77" s="18" t="s">
        <v>325</v>
      </c>
      <c r="B77" s="186" t="s">
        <v>309</v>
      </c>
      <c r="C77" s="187"/>
      <c r="D77" s="188" t="s">
        <v>13</v>
      </c>
      <c r="E77" s="188"/>
      <c r="F77" s="188"/>
      <c r="G77" s="38" t="s">
        <v>15</v>
      </c>
      <c r="H77" s="38" t="s">
        <v>119</v>
      </c>
      <c r="I77" s="190">
        <v>45</v>
      </c>
      <c r="J77" s="190"/>
      <c r="K77" s="190"/>
      <c r="L77" s="39">
        <v>0</v>
      </c>
      <c r="M77" s="192">
        <v>0</v>
      </c>
      <c r="N77" s="192"/>
      <c r="O77" s="192"/>
      <c r="P77" s="351">
        <v>0</v>
      </c>
      <c r="Q77" s="351"/>
      <c r="R77" s="351"/>
      <c r="S77" s="69"/>
      <c r="T77" s="3"/>
      <c r="U77" s="3"/>
      <c r="V77" s="3"/>
      <c r="W77" s="3"/>
      <c r="X77" s="3"/>
      <c r="Y77" s="3"/>
    </row>
    <row r="78" spans="1:25" ht="25.95" customHeight="1" x14ac:dyDescent="0.3">
      <c r="A78" s="8">
        <v>18</v>
      </c>
      <c r="B78" s="286" t="s">
        <v>82</v>
      </c>
      <c r="C78" s="328"/>
      <c r="D78" s="227" t="s">
        <v>13</v>
      </c>
      <c r="E78" s="297"/>
      <c r="F78" s="298"/>
      <c r="G78" s="35"/>
      <c r="H78" s="35"/>
      <c r="I78" s="291">
        <f>I79+I80+I81+I82</f>
        <v>70942.477920000005</v>
      </c>
      <c r="J78" s="292"/>
      <c r="K78" s="293"/>
      <c r="L78" s="36">
        <f>L79+L80+L81+L82</f>
        <v>40726.783660000001</v>
      </c>
      <c r="M78" s="231">
        <f>M79+M80+M81+M82</f>
        <v>36432.052830000001</v>
      </c>
      <c r="N78" s="232"/>
      <c r="O78" s="233"/>
      <c r="P78" s="216">
        <f t="shared" si="0"/>
        <v>51.354356230809252</v>
      </c>
      <c r="Q78" s="217"/>
      <c r="R78" s="218"/>
      <c r="S78" s="27"/>
      <c r="T78" s="3"/>
      <c r="U78" s="3"/>
      <c r="V78" s="3"/>
      <c r="W78" s="3"/>
      <c r="X78" s="3"/>
      <c r="Y78" s="3"/>
    </row>
    <row r="79" spans="1:25" ht="193.95" customHeight="1" x14ac:dyDescent="0.3">
      <c r="A79" s="18" t="s">
        <v>199</v>
      </c>
      <c r="B79" s="160" t="s">
        <v>230</v>
      </c>
      <c r="C79" s="161"/>
      <c r="D79" s="162" t="s">
        <v>13</v>
      </c>
      <c r="E79" s="268"/>
      <c r="F79" s="269"/>
      <c r="G79" s="38" t="s">
        <v>20</v>
      </c>
      <c r="H79" s="38" t="s">
        <v>125</v>
      </c>
      <c r="I79" s="165">
        <v>48047.59792</v>
      </c>
      <c r="J79" s="171"/>
      <c r="K79" s="172"/>
      <c r="L79" s="40">
        <v>27970.186000000002</v>
      </c>
      <c r="M79" s="165">
        <v>24074.283329999998</v>
      </c>
      <c r="N79" s="171"/>
      <c r="O79" s="172"/>
      <c r="P79" s="168">
        <f t="shared" si="0"/>
        <v>50.105071579403521</v>
      </c>
      <c r="Q79" s="169"/>
      <c r="R79" s="170"/>
      <c r="S79" s="26" t="s">
        <v>353</v>
      </c>
      <c r="T79" s="3"/>
      <c r="U79" s="3"/>
      <c r="V79" s="3"/>
      <c r="W79" s="3"/>
      <c r="X79" s="3"/>
      <c r="Y79" s="3"/>
    </row>
    <row r="80" spans="1:25" ht="147" customHeight="1" x14ac:dyDescent="0.3">
      <c r="A80" s="18" t="s">
        <v>200</v>
      </c>
      <c r="B80" s="160" t="s">
        <v>83</v>
      </c>
      <c r="C80" s="161"/>
      <c r="D80" s="162" t="s">
        <v>13</v>
      </c>
      <c r="E80" s="268"/>
      <c r="F80" s="269"/>
      <c r="G80" s="38" t="s">
        <v>20</v>
      </c>
      <c r="H80" s="38" t="s">
        <v>126</v>
      </c>
      <c r="I80" s="165">
        <v>22753.88</v>
      </c>
      <c r="J80" s="171"/>
      <c r="K80" s="172"/>
      <c r="L80" s="40">
        <v>12715.597659999999</v>
      </c>
      <c r="M80" s="165">
        <v>12357.7695</v>
      </c>
      <c r="N80" s="171"/>
      <c r="O80" s="172"/>
      <c r="P80" s="168">
        <f t="shared" si="0"/>
        <v>54.310603290515722</v>
      </c>
      <c r="Q80" s="169"/>
      <c r="R80" s="170"/>
      <c r="S80" s="26" t="s">
        <v>354</v>
      </c>
      <c r="T80" s="3"/>
      <c r="U80" s="3"/>
      <c r="V80" s="3"/>
      <c r="W80" s="3"/>
      <c r="X80" s="3"/>
      <c r="Y80" s="3"/>
    </row>
    <row r="81" spans="1:25" ht="228" customHeight="1" x14ac:dyDescent="0.3">
      <c r="A81" s="18" t="s">
        <v>355</v>
      </c>
      <c r="B81" s="160" t="s">
        <v>356</v>
      </c>
      <c r="C81" s="272"/>
      <c r="D81" s="162" t="s">
        <v>13</v>
      </c>
      <c r="E81" s="268"/>
      <c r="F81" s="269"/>
      <c r="G81" s="82" t="s">
        <v>52</v>
      </c>
      <c r="H81" s="82" t="s">
        <v>114</v>
      </c>
      <c r="I81" s="341">
        <v>41</v>
      </c>
      <c r="J81" s="342"/>
      <c r="K81" s="343"/>
      <c r="L81" s="81">
        <v>41</v>
      </c>
      <c r="M81" s="344">
        <v>0</v>
      </c>
      <c r="N81" s="345"/>
      <c r="O81" s="346"/>
      <c r="P81" s="347">
        <v>0</v>
      </c>
      <c r="Q81" s="348"/>
      <c r="R81" s="349"/>
      <c r="S81" s="26"/>
      <c r="T81" s="3"/>
      <c r="U81" s="3"/>
      <c r="V81" s="3"/>
      <c r="W81" s="3"/>
      <c r="X81" s="3"/>
      <c r="Y81" s="3"/>
    </row>
    <row r="82" spans="1:25" ht="132" customHeight="1" x14ac:dyDescent="0.3">
      <c r="A82" s="18" t="s">
        <v>358</v>
      </c>
      <c r="B82" s="160" t="s">
        <v>357</v>
      </c>
      <c r="C82" s="272"/>
      <c r="D82" s="162" t="s">
        <v>13</v>
      </c>
      <c r="E82" s="268"/>
      <c r="F82" s="269"/>
      <c r="G82" s="82" t="s">
        <v>15</v>
      </c>
      <c r="H82" s="82" t="s">
        <v>119</v>
      </c>
      <c r="I82" s="341">
        <v>100</v>
      </c>
      <c r="J82" s="342"/>
      <c r="K82" s="343"/>
      <c r="L82" s="81">
        <v>0</v>
      </c>
      <c r="M82" s="344">
        <v>0</v>
      </c>
      <c r="N82" s="345"/>
      <c r="O82" s="346"/>
      <c r="P82" s="347">
        <v>0</v>
      </c>
      <c r="Q82" s="348"/>
      <c r="R82" s="349"/>
      <c r="S82" s="26"/>
      <c r="T82" s="3"/>
      <c r="U82" s="3"/>
      <c r="V82" s="3"/>
      <c r="W82" s="3"/>
      <c r="X82" s="3"/>
      <c r="Y82" s="3"/>
    </row>
    <row r="83" spans="1:25" ht="52.5" customHeight="1" x14ac:dyDescent="0.3">
      <c r="A83" s="8" t="s">
        <v>240</v>
      </c>
      <c r="B83" s="286" t="s">
        <v>84</v>
      </c>
      <c r="C83" s="328"/>
      <c r="D83" s="227" t="s">
        <v>13</v>
      </c>
      <c r="E83" s="297"/>
      <c r="F83" s="298"/>
      <c r="G83" s="35"/>
      <c r="H83" s="35"/>
      <c r="I83" s="291">
        <f>I84+I85+I86+I87+I88+I89+I90+I91+I92+I93+I94+I95</f>
        <v>128957.05649999999</v>
      </c>
      <c r="J83" s="292"/>
      <c r="K83" s="293"/>
      <c r="L83" s="36">
        <f>L84+L85+L86+L87+L88+L89+L90+L91+L92+L93+L94+L95</f>
        <v>79863.825329999992</v>
      </c>
      <c r="M83" s="231">
        <f>M84+M85+M86+M87+M88+M89+M90+M91+M92+M93+M94+M95</f>
        <v>70321.197370000009</v>
      </c>
      <c r="N83" s="232"/>
      <c r="O83" s="233"/>
      <c r="P83" s="216">
        <f t="shared" si="0"/>
        <v>54.530709120210112</v>
      </c>
      <c r="Q83" s="217"/>
      <c r="R83" s="218"/>
      <c r="S83" s="27"/>
      <c r="T83" s="3"/>
      <c r="U83" s="3"/>
      <c r="V83" s="3"/>
      <c r="W83" s="3"/>
      <c r="X83" s="3"/>
      <c r="Y83" s="3"/>
    </row>
    <row r="84" spans="1:25" ht="195.75" customHeight="1" x14ac:dyDescent="0.3">
      <c r="A84" s="18" t="s">
        <v>201</v>
      </c>
      <c r="B84" s="160" t="s">
        <v>310</v>
      </c>
      <c r="C84" s="161"/>
      <c r="D84" s="162" t="s">
        <v>13</v>
      </c>
      <c r="E84" s="268"/>
      <c r="F84" s="269"/>
      <c r="G84" s="38" t="s">
        <v>21</v>
      </c>
      <c r="H84" s="38" t="s">
        <v>128</v>
      </c>
      <c r="I84" s="165">
        <v>19424.356500000002</v>
      </c>
      <c r="J84" s="171"/>
      <c r="K84" s="172"/>
      <c r="L84" s="40">
        <v>14331.08</v>
      </c>
      <c r="M84" s="165">
        <v>10398.715029999999</v>
      </c>
      <c r="N84" s="171"/>
      <c r="O84" s="172"/>
      <c r="P84" s="168">
        <f t="shared" ref="P84:P148" si="7">M84*100/I84</f>
        <v>53.534411963660148</v>
      </c>
      <c r="Q84" s="169"/>
      <c r="R84" s="170"/>
      <c r="S84" s="26" t="s">
        <v>387</v>
      </c>
      <c r="T84" s="3"/>
      <c r="U84" s="3"/>
      <c r="V84" s="3"/>
      <c r="W84" s="3"/>
      <c r="X84" s="3"/>
      <c r="Y84" s="3"/>
    </row>
    <row r="85" spans="1:25" ht="211.5" customHeight="1" x14ac:dyDescent="0.3">
      <c r="A85" s="25" t="s">
        <v>202</v>
      </c>
      <c r="B85" s="160" t="s">
        <v>41</v>
      </c>
      <c r="C85" s="161"/>
      <c r="D85" s="162" t="s">
        <v>13</v>
      </c>
      <c r="E85" s="268"/>
      <c r="F85" s="269"/>
      <c r="G85" s="38" t="s">
        <v>21</v>
      </c>
      <c r="H85" s="38" t="s">
        <v>129</v>
      </c>
      <c r="I85" s="165">
        <v>95850.5</v>
      </c>
      <c r="J85" s="171"/>
      <c r="K85" s="172"/>
      <c r="L85" s="40">
        <v>57422.099329999997</v>
      </c>
      <c r="M85" s="165">
        <v>52445.927080000001</v>
      </c>
      <c r="N85" s="171"/>
      <c r="O85" s="172"/>
      <c r="P85" s="168">
        <f t="shared" si="7"/>
        <v>54.716383409580551</v>
      </c>
      <c r="Q85" s="169"/>
      <c r="R85" s="170"/>
      <c r="S85" s="26" t="s">
        <v>388</v>
      </c>
      <c r="T85" s="3"/>
      <c r="U85" s="3"/>
      <c r="V85" s="3"/>
      <c r="W85" s="3"/>
      <c r="X85" s="3"/>
      <c r="Y85" s="3"/>
    </row>
    <row r="86" spans="1:25" ht="130.5" customHeight="1" x14ac:dyDescent="0.3">
      <c r="A86" s="25" t="s">
        <v>203</v>
      </c>
      <c r="B86" s="160" t="s">
        <v>42</v>
      </c>
      <c r="C86" s="272"/>
      <c r="D86" s="162" t="s">
        <v>13</v>
      </c>
      <c r="E86" s="268"/>
      <c r="F86" s="269"/>
      <c r="G86" s="38" t="s">
        <v>21</v>
      </c>
      <c r="H86" s="38" t="s">
        <v>130</v>
      </c>
      <c r="I86" s="165">
        <v>777</v>
      </c>
      <c r="J86" s="171"/>
      <c r="K86" s="172"/>
      <c r="L86" s="40">
        <v>506.18400000000003</v>
      </c>
      <c r="M86" s="165">
        <v>492.09100999999998</v>
      </c>
      <c r="N86" s="171"/>
      <c r="O86" s="172"/>
      <c r="P86" s="168">
        <f t="shared" si="7"/>
        <v>63.332176319176313</v>
      </c>
      <c r="Q86" s="169"/>
      <c r="R86" s="170"/>
      <c r="S86" s="26" t="s">
        <v>359</v>
      </c>
      <c r="T86" s="3"/>
      <c r="U86" s="3"/>
      <c r="V86" s="3"/>
      <c r="W86" s="3"/>
      <c r="X86" s="3"/>
      <c r="Y86" s="3"/>
    </row>
    <row r="87" spans="1:25" ht="216.75" customHeight="1" x14ac:dyDescent="0.3">
      <c r="A87" s="25" t="s">
        <v>204</v>
      </c>
      <c r="B87" s="160" t="s">
        <v>41</v>
      </c>
      <c r="C87" s="272"/>
      <c r="D87" s="162" t="s">
        <v>13</v>
      </c>
      <c r="E87" s="268"/>
      <c r="F87" s="269"/>
      <c r="G87" s="38" t="s">
        <v>22</v>
      </c>
      <c r="H87" s="38" t="s">
        <v>129</v>
      </c>
      <c r="I87" s="165">
        <v>1244</v>
      </c>
      <c r="J87" s="171"/>
      <c r="K87" s="172"/>
      <c r="L87" s="40">
        <v>848.26199999999994</v>
      </c>
      <c r="M87" s="165">
        <v>847.72313999999994</v>
      </c>
      <c r="N87" s="171"/>
      <c r="O87" s="172"/>
      <c r="P87" s="168">
        <f t="shared" si="7"/>
        <v>68.144946945337622</v>
      </c>
      <c r="Q87" s="169"/>
      <c r="R87" s="170"/>
      <c r="S87" s="24" t="s">
        <v>389</v>
      </c>
      <c r="T87" s="3"/>
      <c r="U87" s="3"/>
      <c r="V87" s="3"/>
      <c r="W87" s="3"/>
      <c r="X87" s="3"/>
      <c r="Y87" s="3"/>
    </row>
    <row r="88" spans="1:25" ht="213.6" customHeight="1" x14ac:dyDescent="0.3">
      <c r="A88" s="18" t="s">
        <v>205</v>
      </c>
      <c r="B88" s="266" t="s">
        <v>231</v>
      </c>
      <c r="C88" s="267"/>
      <c r="D88" s="162" t="s">
        <v>13</v>
      </c>
      <c r="E88" s="268"/>
      <c r="F88" s="269"/>
      <c r="G88" s="38" t="s">
        <v>24</v>
      </c>
      <c r="H88" s="38" t="s">
        <v>131</v>
      </c>
      <c r="I88" s="165">
        <v>758.68</v>
      </c>
      <c r="J88" s="171"/>
      <c r="K88" s="172"/>
      <c r="L88" s="40">
        <v>758.68</v>
      </c>
      <c r="M88" s="165">
        <v>725.30110999999999</v>
      </c>
      <c r="N88" s="171"/>
      <c r="O88" s="172"/>
      <c r="P88" s="168">
        <f t="shared" si="7"/>
        <v>95.600399377866836</v>
      </c>
      <c r="Q88" s="169"/>
      <c r="R88" s="170"/>
      <c r="S88" s="24" t="s">
        <v>390</v>
      </c>
      <c r="T88" s="3"/>
      <c r="U88" s="3"/>
      <c r="V88" s="3"/>
      <c r="W88" s="3"/>
      <c r="X88" s="3"/>
      <c r="Y88" s="3"/>
    </row>
    <row r="89" spans="1:25" ht="145.19999999999999" customHeight="1" x14ac:dyDescent="0.3">
      <c r="A89" s="15" t="s">
        <v>206</v>
      </c>
      <c r="B89" s="160" t="s">
        <v>217</v>
      </c>
      <c r="C89" s="272"/>
      <c r="D89" s="162" t="s">
        <v>13</v>
      </c>
      <c r="E89" s="163"/>
      <c r="F89" s="164"/>
      <c r="G89" s="38" t="s">
        <v>24</v>
      </c>
      <c r="H89" s="38" t="s">
        <v>132</v>
      </c>
      <c r="I89" s="165">
        <v>1190.7</v>
      </c>
      <c r="J89" s="166"/>
      <c r="K89" s="167"/>
      <c r="L89" s="40">
        <v>1190.7</v>
      </c>
      <c r="M89" s="165">
        <v>1190.7</v>
      </c>
      <c r="N89" s="166"/>
      <c r="O89" s="167"/>
      <c r="P89" s="168">
        <f t="shared" si="7"/>
        <v>100</v>
      </c>
      <c r="Q89" s="169"/>
      <c r="R89" s="170"/>
      <c r="S89" s="24" t="s">
        <v>391</v>
      </c>
      <c r="T89" s="3"/>
      <c r="U89" s="3"/>
      <c r="V89" s="3"/>
      <c r="W89" s="3"/>
      <c r="X89" s="3"/>
      <c r="Y89" s="3"/>
    </row>
    <row r="90" spans="1:25" ht="135.75" customHeight="1" x14ac:dyDescent="0.3">
      <c r="A90" s="25" t="s">
        <v>326</v>
      </c>
      <c r="B90" s="266" t="s">
        <v>232</v>
      </c>
      <c r="C90" s="339"/>
      <c r="D90" s="162" t="s">
        <v>13</v>
      </c>
      <c r="E90" s="163"/>
      <c r="F90" s="164"/>
      <c r="G90" s="38" t="s">
        <v>23</v>
      </c>
      <c r="H90" s="38" t="s">
        <v>133</v>
      </c>
      <c r="I90" s="165">
        <v>181</v>
      </c>
      <c r="J90" s="166"/>
      <c r="K90" s="167"/>
      <c r="L90" s="40">
        <v>181</v>
      </c>
      <c r="M90" s="165">
        <v>144.91999999999999</v>
      </c>
      <c r="N90" s="166"/>
      <c r="O90" s="167"/>
      <c r="P90" s="168">
        <f t="shared" si="7"/>
        <v>80.06629834254143</v>
      </c>
      <c r="Q90" s="169"/>
      <c r="R90" s="170"/>
      <c r="S90" s="24" t="s">
        <v>392</v>
      </c>
      <c r="T90" s="3"/>
      <c r="U90" s="3"/>
      <c r="V90" s="3"/>
      <c r="W90" s="3"/>
      <c r="X90" s="3"/>
      <c r="Y90" s="3"/>
    </row>
    <row r="91" spans="1:25" ht="135.75" customHeight="1" x14ac:dyDescent="0.3">
      <c r="A91" s="25" t="s">
        <v>327</v>
      </c>
      <c r="B91" s="266" t="s">
        <v>360</v>
      </c>
      <c r="C91" s="267"/>
      <c r="D91" s="162" t="s">
        <v>13</v>
      </c>
      <c r="E91" s="268"/>
      <c r="F91" s="269"/>
      <c r="G91" s="82" t="s">
        <v>23</v>
      </c>
      <c r="H91" s="82" t="s">
        <v>362</v>
      </c>
      <c r="I91" s="341">
        <v>200</v>
      </c>
      <c r="J91" s="342"/>
      <c r="K91" s="343"/>
      <c r="L91" s="84">
        <v>0</v>
      </c>
      <c r="M91" s="165">
        <v>0</v>
      </c>
      <c r="N91" s="171"/>
      <c r="O91" s="172"/>
      <c r="P91" s="318">
        <f t="shared" ref="P91" si="8">M91*100/I91</f>
        <v>0</v>
      </c>
      <c r="Q91" s="319"/>
      <c r="R91" s="320"/>
      <c r="S91" s="24"/>
      <c r="T91" s="3"/>
      <c r="U91" s="3"/>
      <c r="V91" s="3"/>
      <c r="W91" s="3"/>
      <c r="X91" s="3"/>
      <c r="Y91" s="3"/>
    </row>
    <row r="92" spans="1:25" ht="135.75" customHeight="1" x14ac:dyDescent="0.3">
      <c r="A92" s="25" t="s">
        <v>328</v>
      </c>
      <c r="B92" s="266" t="s">
        <v>363</v>
      </c>
      <c r="C92" s="267"/>
      <c r="D92" s="162" t="s">
        <v>13</v>
      </c>
      <c r="E92" s="268"/>
      <c r="F92" s="269"/>
      <c r="G92" s="82" t="s">
        <v>23</v>
      </c>
      <c r="H92" s="82" t="s">
        <v>364</v>
      </c>
      <c r="I92" s="341">
        <v>10</v>
      </c>
      <c r="J92" s="342"/>
      <c r="K92" s="343"/>
      <c r="L92" s="84">
        <v>0</v>
      </c>
      <c r="M92" s="165">
        <v>0</v>
      </c>
      <c r="N92" s="171"/>
      <c r="O92" s="172"/>
      <c r="P92" s="318">
        <v>0</v>
      </c>
      <c r="Q92" s="319"/>
      <c r="R92" s="320"/>
      <c r="S92" s="24"/>
      <c r="T92" s="3"/>
      <c r="U92" s="3"/>
      <c r="V92" s="3"/>
      <c r="W92" s="3"/>
      <c r="X92" s="3"/>
      <c r="Y92" s="3"/>
    </row>
    <row r="93" spans="1:25" ht="144.75" customHeight="1" x14ac:dyDescent="0.3">
      <c r="A93" s="18" t="s">
        <v>361</v>
      </c>
      <c r="B93" s="160" t="s">
        <v>238</v>
      </c>
      <c r="C93" s="161"/>
      <c r="D93" s="162" t="s">
        <v>13</v>
      </c>
      <c r="E93" s="163"/>
      <c r="F93" s="164"/>
      <c r="G93" s="38" t="s">
        <v>23</v>
      </c>
      <c r="H93" s="38" t="s">
        <v>134</v>
      </c>
      <c r="I93" s="165">
        <v>375.82</v>
      </c>
      <c r="J93" s="166"/>
      <c r="K93" s="167"/>
      <c r="L93" s="37">
        <v>375.82</v>
      </c>
      <c r="M93" s="165">
        <v>375.82</v>
      </c>
      <c r="N93" s="166"/>
      <c r="O93" s="167"/>
      <c r="P93" s="168">
        <f t="shared" si="7"/>
        <v>100</v>
      </c>
      <c r="Q93" s="169"/>
      <c r="R93" s="170"/>
      <c r="S93" s="24" t="s">
        <v>370</v>
      </c>
      <c r="T93" s="3"/>
      <c r="U93" s="3"/>
      <c r="V93" s="3"/>
      <c r="W93" s="3"/>
      <c r="X93" s="3"/>
      <c r="Y93" s="3"/>
    </row>
    <row r="94" spans="1:25" ht="202.8" customHeight="1" x14ac:dyDescent="0.3">
      <c r="A94" s="18" t="s">
        <v>365</v>
      </c>
      <c r="B94" s="160" t="s">
        <v>233</v>
      </c>
      <c r="C94" s="161"/>
      <c r="D94" s="162" t="s">
        <v>13</v>
      </c>
      <c r="E94" s="163"/>
      <c r="F94" s="164"/>
      <c r="G94" s="38" t="s">
        <v>135</v>
      </c>
      <c r="H94" s="38" t="s">
        <v>136</v>
      </c>
      <c r="I94" s="165">
        <v>8685</v>
      </c>
      <c r="J94" s="166"/>
      <c r="K94" s="167"/>
      <c r="L94" s="37">
        <v>4250</v>
      </c>
      <c r="M94" s="165">
        <v>3700</v>
      </c>
      <c r="N94" s="166"/>
      <c r="O94" s="167"/>
      <c r="P94" s="168">
        <f t="shared" si="7"/>
        <v>42.602187679907885</v>
      </c>
      <c r="Q94" s="169"/>
      <c r="R94" s="170"/>
      <c r="S94" s="24" t="s">
        <v>393</v>
      </c>
      <c r="T94" s="3"/>
      <c r="U94" s="3"/>
      <c r="V94" s="3"/>
      <c r="W94" s="3"/>
      <c r="X94" s="3"/>
      <c r="Y94" s="3"/>
    </row>
    <row r="95" spans="1:25" ht="136.80000000000001" customHeight="1" x14ac:dyDescent="0.3">
      <c r="A95" s="18" t="s">
        <v>401</v>
      </c>
      <c r="B95" s="160" t="s">
        <v>366</v>
      </c>
      <c r="C95" s="272"/>
      <c r="D95" s="162" t="s">
        <v>13</v>
      </c>
      <c r="E95" s="268"/>
      <c r="F95" s="269"/>
      <c r="G95" s="82" t="s">
        <v>15</v>
      </c>
      <c r="H95" s="82" t="s">
        <v>119</v>
      </c>
      <c r="I95" s="341">
        <v>260</v>
      </c>
      <c r="J95" s="342"/>
      <c r="K95" s="343"/>
      <c r="L95" s="84">
        <v>0</v>
      </c>
      <c r="M95" s="165">
        <v>0</v>
      </c>
      <c r="N95" s="171"/>
      <c r="O95" s="172"/>
      <c r="P95" s="318">
        <v>0</v>
      </c>
      <c r="Q95" s="319"/>
      <c r="R95" s="320"/>
      <c r="S95" s="24"/>
      <c r="T95" s="3"/>
      <c r="U95" s="3"/>
      <c r="V95" s="3"/>
      <c r="W95" s="3"/>
      <c r="X95" s="3"/>
      <c r="Y95" s="3"/>
    </row>
    <row r="96" spans="1:25" ht="25.5" customHeight="1" x14ac:dyDescent="0.3">
      <c r="A96" s="16"/>
      <c r="B96" s="230" t="s">
        <v>85</v>
      </c>
      <c r="C96" s="230"/>
      <c r="D96" s="143" t="s">
        <v>27</v>
      </c>
      <c r="E96" s="143"/>
      <c r="F96" s="143"/>
      <c r="G96" s="35"/>
      <c r="H96" s="35"/>
      <c r="I96" s="231">
        <f t="shared" ref="I96" si="9">I97+I98+I108+I118+I141+I145</f>
        <v>104228.12308</v>
      </c>
      <c r="J96" s="232"/>
      <c r="K96" s="233"/>
      <c r="L96" s="75">
        <f>L97+L98+L108+L118+L141+L145</f>
        <v>26637.0651</v>
      </c>
      <c r="M96" s="144">
        <f>M97+M98+M108+M118+M141+M145</f>
        <v>16058.171410000001</v>
      </c>
      <c r="N96" s="144"/>
      <c r="O96" s="144"/>
      <c r="P96" s="234"/>
      <c r="Q96" s="234"/>
      <c r="R96" s="234"/>
      <c r="S96" s="9"/>
      <c r="T96" s="3"/>
      <c r="U96" s="3"/>
      <c r="V96" s="3"/>
      <c r="W96" s="3"/>
      <c r="X96" s="3"/>
      <c r="Y96" s="3"/>
    </row>
    <row r="97" spans="1:25" ht="210.6" customHeight="1" x14ac:dyDescent="0.3">
      <c r="A97" s="16" t="s">
        <v>402</v>
      </c>
      <c r="B97" s="194" t="s">
        <v>267</v>
      </c>
      <c r="C97" s="219"/>
      <c r="D97" s="143" t="s">
        <v>27</v>
      </c>
      <c r="E97" s="143"/>
      <c r="F97" s="143"/>
      <c r="G97" s="35" t="s">
        <v>14</v>
      </c>
      <c r="H97" s="35" t="s">
        <v>137</v>
      </c>
      <c r="I97" s="221">
        <v>6103.7659999999996</v>
      </c>
      <c r="J97" s="221"/>
      <c r="K97" s="221"/>
      <c r="L97" s="75">
        <v>3729.6215000000002</v>
      </c>
      <c r="M97" s="144">
        <v>3102.2863900000002</v>
      </c>
      <c r="N97" s="144"/>
      <c r="O97" s="144"/>
      <c r="P97" s="198">
        <f>M97*100/I97</f>
        <v>50.825775267269428</v>
      </c>
      <c r="Q97" s="198"/>
      <c r="R97" s="198"/>
      <c r="S97" s="48" t="s">
        <v>394</v>
      </c>
      <c r="T97" s="3"/>
      <c r="U97" s="3"/>
      <c r="V97" s="3"/>
      <c r="W97" s="3"/>
      <c r="X97" s="3"/>
      <c r="Y97" s="3"/>
    </row>
    <row r="98" spans="1:25" ht="37.950000000000003" customHeight="1" x14ac:dyDescent="0.3">
      <c r="A98" s="16" t="s">
        <v>86</v>
      </c>
      <c r="B98" s="194"/>
      <c r="C98" s="219"/>
      <c r="D98" s="143" t="s">
        <v>27</v>
      </c>
      <c r="E98" s="220"/>
      <c r="F98" s="220"/>
      <c r="G98" s="35" t="s">
        <v>32</v>
      </c>
      <c r="H98" s="35"/>
      <c r="I98" s="221">
        <f>I99+I100+I102+I103+I104+I105+I106+I107</f>
        <v>50361.706820000007</v>
      </c>
      <c r="J98" s="222"/>
      <c r="K98" s="222"/>
      <c r="L98" s="75">
        <f>L99+L100+L102+L103+L104+L105+L106+L107</f>
        <v>7502.4512199999999</v>
      </c>
      <c r="M98" s="144">
        <f>M99+M100+M102+M103+M104+M105+M106+M107</f>
        <v>5801.3015400000004</v>
      </c>
      <c r="N98" s="302"/>
      <c r="O98" s="302"/>
      <c r="P98" s="198">
        <f t="shared" ref="P98:P145" si="10">M98*100/I98</f>
        <v>11.519271101622287</v>
      </c>
      <c r="Q98" s="198"/>
      <c r="R98" s="198"/>
      <c r="S98" s="76"/>
      <c r="T98" s="3"/>
      <c r="U98" s="3"/>
      <c r="V98" s="3"/>
      <c r="W98" s="3"/>
      <c r="X98" s="3"/>
      <c r="Y98" s="3"/>
    </row>
    <row r="99" spans="1:25" ht="168.75" customHeight="1" x14ac:dyDescent="0.3">
      <c r="A99" s="18" t="s">
        <v>403</v>
      </c>
      <c r="B99" s="186" t="s">
        <v>234</v>
      </c>
      <c r="C99" s="186"/>
      <c r="D99" s="188" t="s">
        <v>27</v>
      </c>
      <c r="E99" s="188"/>
      <c r="F99" s="188"/>
      <c r="G99" s="38" t="s">
        <v>32</v>
      </c>
      <c r="H99" s="38" t="s">
        <v>138</v>
      </c>
      <c r="I99" s="190">
        <v>150</v>
      </c>
      <c r="J99" s="190"/>
      <c r="K99" s="190"/>
      <c r="L99" s="39">
        <v>0</v>
      </c>
      <c r="M99" s="192">
        <v>0</v>
      </c>
      <c r="N99" s="192"/>
      <c r="O99" s="192"/>
      <c r="P99" s="173">
        <f t="shared" si="10"/>
        <v>0</v>
      </c>
      <c r="Q99" s="173"/>
      <c r="R99" s="173"/>
      <c r="S99" s="12"/>
      <c r="T99" s="5"/>
      <c r="U99" s="3"/>
      <c r="V99" s="3"/>
      <c r="W99" s="3"/>
      <c r="X99" s="3"/>
      <c r="Y99" s="3"/>
    </row>
    <row r="100" spans="1:25" ht="409.5" customHeight="1" x14ac:dyDescent="0.3">
      <c r="A100" s="107" t="s">
        <v>404</v>
      </c>
      <c r="B100" s="134" t="s">
        <v>235</v>
      </c>
      <c r="C100" s="135"/>
      <c r="D100" s="128" t="s">
        <v>27</v>
      </c>
      <c r="E100" s="129"/>
      <c r="F100" s="130"/>
      <c r="G100" s="107" t="s">
        <v>32</v>
      </c>
      <c r="H100" s="107" t="s">
        <v>139</v>
      </c>
      <c r="I100" s="122">
        <v>3562.6487200000001</v>
      </c>
      <c r="J100" s="123"/>
      <c r="K100" s="124"/>
      <c r="L100" s="120">
        <v>3212.6487200000001</v>
      </c>
      <c r="M100" s="117">
        <v>2829.58466</v>
      </c>
      <c r="N100" s="118"/>
      <c r="O100" s="119"/>
      <c r="P100" s="111">
        <f t="shared" si="10"/>
        <v>79.423622208815473</v>
      </c>
      <c r="Q100" s="112"/>
      <c r="R100" s="113"/>
      <c r="S100" s="109" t="s">
        <v>395</v>
      </c>
      <c r="T100" s="5"/>
      <c r="U100" s="3"/>
      <c r="V100" s="3"/>
      <c r="W100" s="3"/>
      <c r="X100" s="3"/>
      <c r="Y100" s="3"/>
    </row>
    <row r="101" spans="1:25" ht="27.6" customHeight="1" x14ac:dyDescent="0.3">
      <c r="A101" s="108"/>
      <c r="B101" s="136"/>
      <c r="C101" s="137"/>
      <c r="D101" s="131"/>
      <c r="E101" s="132"/>
      <c r="F101" s="133"/>
      <c r="G101" s="108"/>
      <c r="H101" s="108"/>
      <c r="I101" s="125"/>
      <c r="J101" s="126"/>
      <c r="K101" s="127"/>
      <c r="L101" s="121"/>
      <c r="M101" s="114"/>
      <c r="N101" s="115"/>
      <c r="O101" s="116"/>
      <c r="P101" s="114"/>
      <c r="Q101" s="115"/>
      <c r="R101" s="116"/>
      <c r="S101" s="110"/>
      <c r="T101" s="5"/>
      <c r="U101" s="3"/>
      <c r="V101" s="3"/>
      <c r="W101" s="3"/>
      <c r="X101" s="3"/>
      <c r="Y101" s="3"/>
    </row>
    <row r="102" spans="1:25" ht="153.6" customHeight="1" x14ac:dyDescent="0.3">
      <c r="A102" s="18" t="s">
        <v>405</v>
      </c>
      <c r="B102" s="186" t="s">
        <v>236</v>
      </c>
      <c r="C102" s="186"/>
      <c r="D102" s="188" t="s">
        <v>27</v>
      </c>
      <c r="E102" s="189"/>
      <c r="F102" s="189"/>
      <c r="G102" s="38" t="s">
        <v>32</v>
      </c>
      <c r="H102" s="38" t="s">
        <v>140</v>
      </c>
      <c r="I102" s="190">
        <v>50</v>
      </c>
      <c r="J102" s="191"/>
      <c r="K102" s="191"/>
      <c r="L102" s="39">
        <v>0</v>
      </c>
      <c r="M102" s="192">
        <v>0</v>
      </c>
      <c r="N102" s="223"/>
      <c r="O102" s="223"/>
      <c r="P102" s="173">
        <f t="shared" si="10"/>
        <v>0</v>
      </c>
      <c r="Q102" s="173"/>
      <c r="R102" s="173"/>
      <c r="S102" s="12"/>
      <c r="T102" s="5"/>
      <c r="U102" s="3"/>
      <c r="V102" s="3"/>
      <c r="W102" s="3"/>
      <c r="X102" s="3"/>
      <c r="Y102" s="3"/>
    </row>
    <row r="103" spans="1:25" ht="145.5" customHeight="1" x14ac:dyDescent="0.3">
      <c r="A103" s="18" t="s">
        <v>406</v>
      </c>
      <c r="B103" s="186" t="s">
        <v>237</v>
      </c>
      <c r="C103" s="186"/>
      <c r="D103" s="188" t="s">
        <v>27</v>
      </c>
      <c r="E103" s="189"/>
      <c r="F103" s="189"/>
      <c r="G103" s="38" t="s">
        <v>32</v>
      </c>
      <c r="H103" s="38" t="s">
        <v>141</v>
      </c>
      <c r="I103" s="190">
        <v>100</v>
      </c>
      <c r="J103" s="191"/>
      <c r="K103" s="191"/>
      <c r="L103" s="39">
        <v>100</v>
      </c>
      <c r="M103" s="192">
        <v>0</v>
      </c>
      <c r="N103" s="223"/>
      <c r="O103" s="223"/>
      <c r="P103" s="173">
        <f t="shared" si="10"/>
        <v>0</v>
      </c>
      <c r="Q103" s="173"/>
      <c r="R103" s="173"/>
      <c r="S103" s="12"/>
      <c r="T103" s="5"/>
      <c r="U103" s="3"/>
      <c r="V103" s="3"/>
      <c r="W103" s="3"/>
      <c r="X103" s="3"/>
      <c r="Y103" s="3"/>
    </row>
    <row r="104" spans="1:25" ht="129" customHeight="1" x14ac:dyDescent="0.3">
      <c r="A104" s="18" t="s">
        <v>407</v>
      </c>
      <c r="B104" s="186" t="s">
        <v>56</v>
      </c>
      <c r="C104" s="186"/>
      <c r="D104" s="188" t="s">
        <v>27</v>
      </c>
      <c r="E104" s="189"/>
      <c r="F104" s="189"/>
      <c r="G104" s="38" t="s">
        <v>32</v>
      </c>
      <c r="H104" s="38" t="s">
        <v>142</v>
      </c>
      <c r="I104" s="190">
        <v>1991.115</v>
      </c>
      <c r="J104" s="191"/>
      <c r="K104" s="191"/>
      <c r="L104" s="39">
        <v>800</v>
      </c>
      <c r="M104" s="192">
        <v>781.76507000000004</v>
      </c>
      <c r="N104" s="223"/>
      <c r="O104" s="223"/>
      <c r="P104" s="173">
        <f t="shared" si="10"/>
        <v>39.26267794677856</v>
      </c>
      <c r="Q104" s="173"/>
      <c r="R104" s="173"/>
      <c r="S104" s="12" t="s">
        <v>396</v>
      </c>
      <c r="T104" s="3"/>
      <c r="U104" s="3"/>
      <c r="V104" s="3"/>
      <c r="W104" s="3"/>
      <c r="X104" s="3"/>
      <c r="Y104" s="3"/>
    </row>
    <row r="105" spans="1:25" ht="130.80000000000001" customHeight="1" x14ac:dyDescent="0.3">
      <c r="A105" s="18" t="s">
        <v>329</v>
      </c>
      <c r="B105" s="186" t="s">
        <v>241</v>
      </c>
      <c r="C105" s="186"/>
      <c r="D105" s="188" t="s">
        <v>27</v>
      </c>
      <c r="E105" s="189"/>
      <c r="F105" s="189"/>
      <c r="G105" s="38" t="s">
        <v>32</v>
      </c>
      <c r="H105" s="38" t="s">
        <v>143</v>
      </c>
      <c r="I105" s="190">
        <v>5294.4930000000004</v>
      </c>
      <c r="J105" s="191"/>
      <c r="K105" s="191"/>
      <c r="L105" s="39">
        <v>3389.8024999999998</v>
      </c>
      <c r="M105" s="192">
        <v>2189.95181</v>
      </c>
      <c r="N105" s="223"/>
      <c r="O105" s="223"/>
      <c r="P105" s="173">
        <f t="shared" si="10"/>
        <v>41.36282378690462</v>
      </c>
      <c r="Q105" s="173"/>
      <c r="R105" s="173"/>
      <c r="S105" s="29" t="s">
        <v>397</v>
      </c>
      <c r="T105" s="5"/>
      <c r="U105" s="3"/>
      <c r="V105" s="3"/>
      <c r="W105" s="3"/>
      <c r="X105" s="3"/>
      <c r="Y105" s="3"/>
    </row>
    <row r="106" spans="1:25" s="3" customFormat="1" ht="135.75" customHeight="1" x14ac:dyDescent="0.3">
      <c r="A106" s="138" t="s">
        <v>155</v>
      </c>
      <c r="B106" s="186" t="s">
        <v>332</v>
      </c>
      <c r="C106" s="186"/>
      <c r="D106" s="188" t="s">
        <v>27</v>
      </c>
      <c r="E106" s="189"/>
      <c r="F106" s="189"/>
      <c r="G106" s="82" t="s">
        <v>32</v>
      </c>
      <c r="H106" s="82" t="s">
        <v>242</v>
      </c>
      <c r="I106" s="190">
        <v>35648.450100000002</v>
      </c>
      <c r="J106" s="191"/>
      <c r="K106" s="191"/>
      <c r="L106" s="83">
        <v>0</v>
      </c>
      <c r="M106" s="192">
        <v>0</v>
      </c>
      <c r="N106" s="223"/>
      <c r="O106" s="223"/>
      <c r="P106" s="173">
        <f t="shared" si="10"/>
        <v>0</v>
      </c>
      <c r="Q106" s="173"/>
      <c r="R106" s="173"/>
      <c r="S106" s="29"/>
      <c r="T106" s="5"/>
    </row>
    <row r="107" spans="1:25" s="3" customFormat="1" ht="111.75" customHeight="1" x14ac:dyDescent="0.3">
      <c r="A107" s="139"/>
      <c r="B107" s="186" t="s">
        <v>336</v>
      </c>
      <c r="C107" s="186"/>
      <c r="D107" s="188" t="s">
        <v>27</v>
      </c>
      <c r="E107" s="189"/>
      <c r="F107" s="189"/>
      <c r="G107" s="82" t="s">
        <v>32</v>
      </c>
      <c r="H107" s="82" t="s">
        <v>243</v>
      </c>
      <c r="I107" s="190">
        <v>3565</v>
      </c>
      <c r="J107" s="191"/>
      <c r="K107" s="191"/>
      <c r="L107" s="83">
        <v>0</v>
      </c>
      <c r="M107" s="192">
        <v>0</v>
      </c>
      <c r="N107" s="223"/>
      <c r="O107" s="223"/>
      <c r="P107" s="173">
        <f t="shared" si="10"/>
        <v>0</v>
      </c>
      <c r="Q107" s="173"/>
      <c r="R107" s="173"/>
      <c r="S107" s="29"/>
    </row>
    <row r="108" spans="1:25" s="3" customFormat="1" ht="39.75" customHeight="1" x14ac:dyDescent="0.3">
      <c r="A108" s="16"/>
      <c r="B108" s="230" t="s">
        <v>337</v>
      </c>
      <c r="C108" s="230"/>
      <c r="D108" s="143" t="s">
        <v>27</v>
      </c>
      <c r="E108" s="220"/>
      <c r="F108" s="220"/>
      <c r="G108" s="35" t="s">
        <v>244</v>
      </c>
      <c r="H108" s="35"/>
      <c r="I108" s="221">
        <f>I109+I112+I113</f>
        <v>7639.8183400000007</v>
      </c>
      <c r="J108" s="222"/>
      <c r="K108" s="222"/>
      <c r="L108" s="75">
        <f>L109+L112+L113</f>
        <v>3394.1591900000003</v>
      </c>
      <c r="M108" s="197">
        <f>M109+M112+M113</f>
        <v>1884.47</v>
      </c>
      <c r="N108" s="258"/>
      <c r="O108" s="258"/>
      <c r="P108" s="185">
        <f t="shared" si="10"/>
        <v>24.666424201913678</v>
      </c>
      <c r="Q108" s="185"/>
      <c r="R108" s="185"/>
      <c r="S108" s="48"/>
    </row>
    <row r="109" spans="1:25" s="4" customFormat="1" ht="33.6" customHeight="1" x14ac:dyDescent="0.3">
      <c r="A109" s="16"/>
      <c r="B109" s="230"/>
      <c r="C109" s="230"/>
      <c r="D109" s="143" t="s">
        <v>27</v>
      </c>
      <c r="E109" s="220"/>
      <c r="F109" s="220"/>
      <c r="G109" s="35" t="s">
        <v>162</v>
      </c>
      <c r="H109" s="35"/>
      <c r="I109" s="221">
        <f>I110+I111</f>
        <v>2752.0183400000001</v>
      </c>
      <c r="J109" s="222"/>
      <c r="K109" s="222"/>
      <c r="L109" s="75">
        <f>L110+L111</f>
        <v>756.35919000000001</v>
      </c>
      <c r="M109" s="197">
        <f>M110+M111</f>
        <v>0</v>
      </c>
      <c r="N109" s="258"/>
      <c r="O109" s="258"/>
      <c r="P109" s="185">
        <f t="shared" si="10"/>
        <v>0</v>
      </c>
      <c r="Q109" s="185"/>
      <c r="R109" s="185"/>
      <c r="S109" s="48"/>
    </row>
    <row r="110" spans="1:25" s="3" customFormat="1" ht="118.5" customHeight="1" x14ac:dyDescent="0.3">
      <c r="A110" s="140" t="s">
        <v>156</v>
      </c>
      <c r="B110" s="194" t="s">
        <v>338</v>
      </c>
      <c r="C110" s="194"/>
      <c r="D110" s="195" t="s">
        <v>27</v>
      </c>
      <c r="E110" s="270"/>
      <c r="F110" s="270"/>
      <c r="G110" s="88" t="s">
        <v>162</v>
      </c>
      <c r="H110" s="88" t="s">
        <v>245</v>
      </c>
      <c r="I110" s="196">
        <v>2724.7706400000002</v>
      </c>
      <c r="J110" s="247"/>
      <c r="K110" s="247"/>
      <c r="L110" s="85">
        <v>748.87049000000002</v>
      </c>
      <c r="M110" s="197">
        <v>0</v>
      </c>
      <c r="N110" s="258"/>
      <c r="O110" s="258"/>
      <c r="P110" s="185">
        <f t="shared" si="10"/>
        <v>0</v>
      </c>
      <c r="Q110" s="185"/>
      <c r="R110" s="185"/>
      <c r="S110" s="48"/>
    </row>
    <row r="111" spans="1:25" ht="114" customHeight="1" x14ac:dyDescent="0.3">
      <c r="A111" s="141"/>
      <c r="B111" s="194" t="s">
        <v>339</v>
      </c>
      <c r="C111" s="194"/>
      <c r="D111" s="195" t="s">
        <v>27</v>
      </c>
      <c r="E111" s="270"/>
      <c r="F111" s="270"/>
      <c r="G111" s="88" t="s">
        <v>162</v>
      </c>
      <c r="H111" s="88" t="s">
        <v>246</v>
      </c>
      <c r="I111" s="196">
        <v>27.247699999999998</v>
      </c>
      <c r="J111" s="247"/>
      <c r="K111" s="247"/>
      <c r="L111" s="85">
        <v>7.4886999999999997</v>
      </c>
      <c r="M111" s="197">
        <v>0</v>
      </c>
      <c r="N111" s="258"/>
      <c r="O111" s="258"/>
      <c r="P111" s="185">
        <f t="shared" si="10"/>
        <v>0</v>
      </c>
      <c r="Q111" s="185"/>
      <c r="R111" s="185"/>
      <c r="S111" s="48"/>
      <c r="T111" s="3"/>
      <c r="U111" s="3"/>
      <c r="V111" s="3"/>
      <c r="W111" s="3"/>
      <c r="X111" s="3"/>
      <c r="Y111" s="3"/>
    </row>
    <row r="112" spans="1:25" ht="221.25" customHeight="1" x14ac:dyDescent="0.3">
      <c r="A112" s="79" t="s">
        <v>209</v>
      </c>
      <c r="B112" s="352" t="s">
        <v>311</v>
      </c>
      <c r="C112" s="352"/>
      <c r="D112" s="152" t="s">
        <v>27</v>
      </c>
      <c r="E112" s="152"/>
      <c r="F112" s="152"/>
      <c r="G112" s="80" t="s">
        <v>30</v>
      </c>
      <c r="H112" s="80" t="s">
        <v>108</v>
      </c>
      <c r="I112" s="253">
        <v>4500</v>
      </c>
      <c r="J112" s="253"/>
      <c r="K112" s="253"/>
      <c r="L112" s="91">
        <v>2250</v>
      </c>
      <c r="M112" s="254">
        <v>1875</v>
      </c>
      <c r="N112" s="254"/>
      <c r="O112" s="254"/>
      <c r="P112" s="340">
        <f t="shared" si="10"/>
        <v>41.666666666666664</v>
      </c>
      <c r="Q112" s="340"/>
      <c r="R112" s="340"/>
      <c r="S112" s="74" t="s">
        <v>268</v>
      </c>
      <c r="T112" s="3"/>
      <c r="U112" s="3"/>
      <c r="V112" s="3"/>
      <c r="W112" s="3"/>
      <c r="X112" s="3"/>
      <c r="Y112" s="3"/>
    </row>
    <row r="113" spans="1:25" ht="97.2" customHeight="1" x14ac:dyDescent="0.3">
      <c r="A113" s="77" t="s">
        <v>210</v>
      </c>
      <c r="B113" s="230" t="s">
        <v>11</v>
      </c>
      <c r="C113" s="353"/>
      <c r="D113" s="143" t="s">
        <v>27</v>
      </c>
      <c r="E113" s="143"/>
      <c r="F113" s="143"/>
      <c r="G113" s="35" t="s">
        <v>26</v>
      </c>
      <c r="H113" s="35"/>
      <c r="I113" s="221">
        <f>I114+I115+I116+I117</f>
        <v>387.8</v>
      </c>
      <c r="J113" s="221"/>
      <c r="K113" s="221"/>
      <c r="L113" s="75">
        <f>L114+L115+L116+L117</f>
        <v>387.8</v>
      </c>
      <c r="M113" s="144">
        <f>M114+M115+M116+M117</f>
        <v>9.4700000000000006</v>
      </c>
      <c r="N113" s="144"/>
      <c r="O113" s="144"/>
      <c r="P113" s="198">
        <f t="shared" si="10"/>
        <v>2.4419804022692113</v>
      </c>
      <c r="Q113" s="198"/>
      <c r="R113" s="198"/>
      <c r="S113" s="9"/>
      <c r="T113" s="3"/>
      <c r="U113" s="3"/>
      <c r="V113" s="3"/>
      <c r="W113" s="3"/>
      <c r="X113" s="3"/>
      <c r="Y113" s="3"/>
    </row>
    <row r="114" spans="1:25" ht="125.25" customHeight="1" x14ac:dyDescent="0.3">
      <c r="A114" s="43" t="s">
        <v>264</v>
      </c>
      <c r="B114" s="224" t="s">
        <v>45</v>
      </c>
      <c r="C114" s="224"/>
      <c r="D114" s="259" t="s">
        <v>27</v>
      </c>
      <c r="E114" s="260"/>
      <c r="F114" s="260"/>
      <c r="G114" s="43" t="s">
        <v>26</v>
      </c>
      <c r="H114" s="43" t="s">
        <v>144</v>
      </c>
      <c r="I114" s="250">
        <v>29</v>
      </c>
      <c r="J114" s="251"/>
      <c r="K114" s="251"/>
      <c r="L114" s="47">
        <v>29</v>
      </c>
      <c r="M114" s="225">
        <v>9.4700000000000006</v>
      </c>
      <c r="N114" s="252"/>
      <c r="O114" s="252"/>
      <c r="P114" s="173">
        <f t="shared" si="10"/>
        <v>32.65517241379311</v>
      </c>
      <c r="Q114" s="173"/>
      <c r="R114" s="173"/>
      <c r="S114" s="70" t="s">
        <v>398</v>
      </c>
      <c r="T114" s="3"/>
      <c r="U114" s="3"/>
      <c r="V114" s="3"/>
      <c r="W114" s="3"/>
      <c r="X114" s="3"/>
      <c r="Y114" s="3"/>
    </row>
    <row r="115" spans="1:25" ht="121.2" customHeight="1" x14ac:dyDescent="0.3">
      <c r="A115" s="38" t="s">
        <v>265</v>
      </c>
      <c r="B115" s="224" t="s">
        <v>45</v>
      </c>
      <c r="C115" s="224"/>
      <c r="D115" s="259" t="s">
        <v>27</v>
      </c>
      <c r="E115" s="260"/>
      <c r="F115" s="260"/>
      <c r="G115" s="43" t="s">
        <v>26</v>
      </c>
      <c r="H115" s="43" t="s">
        <v>159</v>
      </c>
      <c r="I115" s="250">
        <v>81</v>
      </c>
      <c r="J115" s="251"/>
      <c r="K115" s="251"/>
      <c r="L115" s="47">
        <v>81</v>
      </c>
      <c r="M115" s="225">
        <v>0</v>
      </c>
      <c r="N115" s="252"/>
      <c r="O115" s="252"/>
      <c r="P115" s="173">
        <f t="shared" si="10"/>
        <v>0</v>
      </c>
      <c r="Q115" s="173"/>
      <c r="R115" s="173"/>
      <c r="S115" s="70"/>
      <c r="T115" s="3"/>
      <c r="U115" s="3"/>
      <c r="V115" s="3"/>
      <c r="W115" s="3"/>
      <c r="X115" s="3"/>
      <c r="Y115" s="3"/>
    </row>
    <row r="116" spans="1:25" ht="114.75" customHeight="1" x14ac:dyDescent="0.3">
      <c r="A116" s="38" t="s">
        <v>266</v>
      </c>
      <c r="B116" s="186" t="s">
        <v>46</v>
      </c>
      <c r="C116" s="186"/>
      <c r="D116" s="188" t="s">
        <v>27</v>
      </c>
      <c r="E116" s="189"/>
      <c r="F116" s="189"/>
      <c r="G116" s="38" t="s">
        <v>26</v>
      </c>
      <c r="H116" s="38" t="s">
        <v>145</v>
      </c>
      <c r="I116" s="190">
        <v>27.8</v>
      </c>
      <c r="J116" s="191"/>
      <c r="K116" s="191"/>
      <c r="L116" s="39">
        <v>27.8</v>
      </c>
      <c r="M116" s="192">
        <v>0</v>
      </c>
      <c r="N116" s="223"/>
      <c r="O116" s="223"/>
      <c r="P116" s="173">
        <f t="shared" si="10"/>
        <v>0</v>
      </c>
      <c r="Q116" s="173"/>
      <c r="R116" s="173"/>
      <c r="S116" s="70"/>
      <c r="T116" s="3"/>
      <c r="U116" s="3"/>
      <c r="V116" s="3"/>
      <c r="W116" s="3"/>
      <c r="X116" s="3"/>
      <c r="Y116" s="3"/>
    </row>
    <row r="117" spans="1:25" ht="132.75" customHeight="1" x14ac:dyDescent="0.3">
      <c r="A117" s="51" t="s">
        <v>408</v>
      </c>
      <c r="B117" s="271" t="s">
        <v>46</v>
      </c>
      <c r="C117" s="271"/>
      <c r="D117" s="107" t="s">
        <v>27</v>
      </c>
      <c r="E117" s="249"/>
      <c r="F117" s="249"/>
      <c r="G117" s="51" t="s">
        <v>26</v>
      </c>
      <c r="H117" s="51" t="s">
        <v>160</v>
      </c>
      <c r="I117" s="120">
        <v>250</v>
      </c>
      <c r="J117" s="257"/>
      <c r="K117" s="257"/>
      <c r="L117" s="57">
        <v>250</v>
      </c>
      <c r="M117" s="255">
        <v>0</v>
      </c>
      <c r="N117" s="256"/>
      <c r="O117" s="256"/>
      <c r="P117" s="248">
        <f t="shared" si="10"/>
        <v>0</v>
      </c>
      <c r="Q117" s="248"/>
      <c r="R117" s="248"/>
      <c r="S117" s="71"/>
      <c r="T117" s="3"/>
      <c r="U117" s="3"/>
      <c r="V117" s="3"/>
      <c r="W117" s="3"/>
      <c r="X117" s="3"/>
      <c r="Y117" s="3"/>
    </row>
    <row r="118" spans="1:25" ht="40.950000000000003" customHeight="1" x14ac:dyDescent="0.3">
      <c r="A118" s="8"/>
      <c r="B118" s="230" t="s">
        <v>247</v>
      </c>
      <c r="C118" s="230"/>
      <c r="D118" s="143" t="s">
        <v>27</v>
      </c>
      <c r="E118" s="143"/>
      <c r="F118" s="143"/>
      <c r="G118" s="35" t="s">
        <v>176</v>
      </c>
      <c r="H118" s="35"/>
      <c r="I118" s="221">
        <f>I119+I122+I127</f>
        <v>30307.988289999998</v>
      </c>
      <c r="J118" s="221"/>
      <c r="K118" s="221"/>
      <c r="L118" s="75">
        <f>L119+L122+L127</f>
        <v>7374.98956</v>
      </c>
      <c r="M118" s="144">
        <f>M119+M122+M127</f>
        <v>5270.11348</v>
      </c>
      <c r="N118" s="144"/>
      <c r="O118" s="144"/>
      <c r="P118" s="198">
        <f t="shared" si="10"/>
        <v>17.388529484613972</v>
      </c>
      <c r="Q118" s="198"/>
      <c r="R118" s="198"/>
      <c r="S118" s="9"/>
      <c r="T118" s="3"/>
      <c r="U118" s="5"/>
      <c r="V118" s="3"/>
      <c r="W118" s="3"/>
      <c r="X118" s="3"/>
      <c r="Y118" s="3"/>
    </row>
    <row r="119" spans="1:25" ht="33" customHeight="1" x14ac:dyDescent="0.3">
      <c r="A119" s="8"/>
      <c r="B119" s="230" t="s">
        <v>248</v>
      </c>
      <c r="C119" s="230"/>
      <c r="D119" s="143" t="s">
        <v>27</v>
      </c>
      <c r="E119" s="143"/>
      <c r="F119" s="143"/>
      <c r="G119" s="35" t="s">
        <v>28</v>
      </c>
      <c r="H119" s="35"/>
      <c r="I119" s="221">
        <f>I120+I121</f>
        <v>2955.1120000000001</v>
      </c>
      <c r="J119" s="221"/>
      <c r="K119" s="221"/>
      <c r="L119" s="75">
        <f>L120+L121</f>
        <v>2565.1120000000001</v>
      </c>
      <c r="M119" s="144">
        <f>M120+M121</f>
        <v>2025.7451799999999</v>
      </c>
      <c r="N119" s="144"/>
      <c r="O119" s="144"/>
      <c r="P119" s="198">
        <f t="shared" si="10"/>
        <v>68.550538186031517</v>
      </c>
      <c r="Q119" s="198"/>
      <c r="R119" s="198"/>
      <c r="S119" s="9"/>
      <c r="T119" s="3"/>
      <c r="U119" s="3"/>
      <c r="V119" s="3"/>
      <c r="W119" s="3"/>
      <c r="X119" s="3"/>
      <c r="Y119" s="3"/>
    </row>
    <row r="120" spans="1:25" ht="223.95" customHeight="1" x14ac:dyDescent="0.3">
      <c r="A120" s="106" t="s">
        <v>211</v>
      </c>
      <c r="B120" s="235" t="s">
        <v>269</v>
      </c>
      <c r="C120" s="236"/>
      <c r="D120" s="237" t="s">
        <v>27</v>
      </c>
      <c r="E120" s="238"/>
      <c r="F120" s="239"/>
      <c r="G120" s="92" t="s">
        <v>28</v>
      </c>
      <c r="H120" s="92" t="s">
        <v>146</v>
      </c>
      <c r="I120" s="240">
        <v>500</v>
      </c>
      <c r="J120" s="241"/>
      <c r="K120" s="241"/>
      <c r="L120" s="93">
        <v>350</v>
      </c>
      <c r="M120" s="242">
        <v>0</v>
      </c>
      <c r="N120" s="243"/>
      <c r="O120" s="244"/>
      <c r="P120" s="185">
        <f t="shared" si="10"/>
        <v>0</v>
      </c>
      <c r="Q120" s="185"/>
      <c r="R120" s="185"/>
      <c r="S120" s="94"/>
      <c r="T120" s="3"/>
      <c r="U120" s="3"/>
      <c r="V120" s="3"/>
      <c r="W120" s="3"/>
      <c r="X120" s="3"/>
      <c r="Y120" s="3"/>
    </row>
    <row r="121" spans="1:25" ht="235.2" customHeight="1" x14ac:dyDescent="0.3">
      <c r="A121" s="106" t="s">
        <v>333</v>
      </c>
      <c r="B121" s="245" t="s">
        <v>270</v>
      </c>
      <c r="C121" s="246"/>
      <c r="D121" s="176" t="s">
        <v>27</v>
      </c>
      <c r="E121" s="177"/>
      <c r="F121" s="178"/>
      <c r="G121" s="88" t="s">
        <v>28</v>
      </c>
      <c r="H121" s="88" t="s">
        <v>297</v>
      </c>
      <c r="I121" s="196">
        <v>2455.1120000000001</v>
      </c>
      <c r="J121" s="247"/>
      <c r="K121" s="247"/>
      <c r="L121" s="95">
        <v>2215.1120000000001</v>
      </c>
      <c r="M121" s="182">
        <v>2025.7451799999999</v>
      </c>
      <c r="N121" s="183"/>
      <c r="O121" s="184"/>
      <c r="P121" s="185">
        <f t="shared" si="10"/>
        <v>82.511314351443019</v>
      </c>
      <c r="Q121" s="185"/>
      <c r="R121" s="185"/>
      <c r="S121" s="76" t="s">
        <v>271</v>
      </c>
      <c r="T121" s="6"/>
      <c r="U121" s="3"/>
      <c r="V121" s="3"/>
      <c r="W121" s="3"/>
      <c r="X121" s="3"/>
      <c r="Y121" s="3"/>
    </row>
    <row r="122" spans="1:25" s="3" customFormat="1" ht="43.2" customHeight="1" x14ac:dyDescent="0.3">
      <c r="A122" s="90" t="s">
        <v>334</v>
      </c>
      <c r="B122" s="174" t="s">
        <v>249</v>
      </c>
      <c r="C122" s="226"/>
      <c r="D122" s="227" t="s">
        <v>27</v>
      </c>
      <c r="E122" s="228"/>
      <c r="F122" s="229"/>
      <c r="G122" s="87" t="s">
        <v>29</v>
      </c>
      <c r="H122" s="88"/>
      <c r="I122" s="221">
        <f>I123+I124+I125+I126</f>
        <v>5511.4598999999989</v>
      </c>
      <c r="J122" s="222"/>
      <c r="K122" s="222"/>
      <c r="L122" s="89">
        <f>L123+L124+L125+L126</f>
        <v>459.87756000000002</v>
      </c>
      <c r="M122" s="182">
        <f>M123+M124+M125+M126</f>
        <v>0</v>
      </c>
      <c r="N122" s="183"/>
      <c r="O122" s="184"/>
      <c r="P122" s="185">
        <f t="shared" si="10"/>
        <v>0</v>
      </c>
      <c r="Q122" s="185"/>
      <c r="R122" s="185"/>
      <c r="S122" s="94"/>
      <c r="T122" s="6"/>
    </row>
    <row r="123" spans="1:25" s="3" customFormat="1" ht="132.6" customHeight="1" x14ac:dyDescent="0.3">
      <c r="A123" s="10" t="s">
        <v>409</v>
      </c>
      <c r="B123" s="224" t="s">
        <v>272</v>
      </c>
      <c r="C123" s="224"/>
      <c r="D123" s="188" t="s">
        <v>27</v>
      </c>
      <c r="E123" s="189"/>
      <c r="F123" s="189"/>
      <c r="G123" s="38" t="s">
        <v>29</v>
      </c>
      <c r="H123" s="38" t="s">
        <v>147</v>
      </c>
      <c r="I123" s="190">
        <v>94.984999999999999</v>
      </c>
      <c r="J123" s="191"/>
      <c r="K123" s="191"/>
      <c r="L123" s="47">
        <v>5.9387800000000004</v>
      </c>
      <c r="M123" s="225">
        <v>0</v>
      </c>
      <c r="N123" s="225"/>
      <c r="O123" s="225"/>
      <c r="P123" s="173">
        <f t="shared" si="10"/>
        <v>0</v>
      </c>
      <c r="Q123" s="173"/>
      <c r="R123" s="173"/>
      <c r="S123" s="70"/>
    </row>
    <row r="124" spans="1:25" s="3" customFormat="1" ht="90" customHeight="1" x14ac:dyDescent="0.3">
      <c r="A124" s="14" t="s">
        <v>410</v>
      </c>
      <c r="B124" s="186" t="s">
        <v>250</v>
      </c>
      <c r="C124" s="187"/>
      <c r="D124" s="188" t="s">
        <v>27</v>
      </c>
      <c r="E124" s="189"/>
      <c r="F124" s="189"/>
      <c r="G124" s="38" t="s">
        <v>29</v>
      </c>
      <c r="H124" s="38" t="s">
        <v>148</v>
      </c>
      <c r="I124" s="190">
        <v>4654.2299999999996</v>
      </c>
      <c r="J124" s="191"/>
      <c r="K124" s="191"/>
      <c r="L124" s="39">
        <v>291</v>
      </c>
      <c r="M124" s="192">
        <v>0</v>
      </c>
      <c r="N124" s="192"/>
      <c r="O124" s="192"/>
      <c r="P124" s="173">
        <f t="shared" si="10"/>
        <v>0</v>
      </c>
      <c r="Q124" s="173"/>
      <c r="R124" s="173"/>
      <c r="S124" s="12"/>
    </row>
    <row r="125" spans="1:25" s="3" customFormat="1" ht="174.6" customHeight="1" x14ac:dyDescent="0.3">
      <c r="A125" s="18" t="s">
        <v>411</v>
      </c>
      <c r="B125" s="186" t="s">
        <v>273</v>
      </c>
      <c r="C125" s="186"/>
      <c r="D125" s="188" t="s">
        <v>27</v>
      </c>
      <c r="E125" s="189"/>
      <c r="F125" s="189"/>
      <c r="G125" s="38" t="s">
        <v>29</v>
      </c>
      <c r="H125" s="38" t="s">
        <v>158</v>
      </c>
      <c r="I125" s="190">
        <v>747</v>
      </c>
      <c r="J125" s="190"/>
      <c r="K125" s="190"/>
      <c r="L125" s="39">
        <v>159.68</v>
      </c>
      <c r="M125" s="192">
        <v>0</v>
      </c>
      <c r="N125" s="192"/>
      <c r="O125" s="192"/>
      <c r="P125" s="173">
        <f t="shared" si="10"/>
        <v>0</v>
      </c>
      <c r="Q125" s="173"/>
      <c r="R125" s="173"/>
      <c r="S125" s="12"/>
    </row>
    <row r="126" spans="1:25" ht="139.19999999999999" customHeight="1" x14ac:dyDescent="0.3">
      <c r="A126" s="14" t="s">
        <v>412</v>
      </c>
      <c r="B126" s="186" t="s">
        <v>251</v>
      </c>
      <c r="C126" s="186"/>
      <c r="D126" s="188" t="s">
        <v>27</v>
      </c>
      <c r="E126" s="189"/>
      <c r="F126" s="189"/>
      <c r="G126" s="38" t="s">
        <v>29</v>
      </c>
      <c r="H126" s="38" t="s">
        <v>157</v>
      </c>
      <c r="I126" s="190">
        <v>15.244899999999999</v>
      </c>
      <c r="J126" s="191"/>
      <c r="K126" s="191"/>
      <c r="L126" s="39">
        <v>3.2587799999999998</v>
      </c>
      <c r="M126" s="192">
        <v>0</v>
      </c>
      <c r="N126" s="223"/>
      <c r="O126" s="223"/>
      <c r="P126" s="173">
        <f t="shared" si="10"/>
        <v>0</v>
      </c>
      <c r="Q126" s="173"/>
      <c r="R126" s="173"/>
      <c r="S126" s="12"/>
      <c r="T126" s="3"/>
      <c r="U126" s="3"/>
      <c r="V126" s="3"/>
      <c r="W126" s="3"/>
      <c r="X126" s="3"/>
      <c r="Y126" s="3"/>
    </row>
    <row r="127" spans="1:25" ht="54" customHeight="1" x14ac:dyDescent="0.3">
      <c r="A127" s="8" t="s">
        <v>335</v>
      </c>
      <c r="B127" s="194" t="s">
        <v>274</v>
      </c>
      <c r="C127" s="219"/>
      <c r="D127" s="143" t="s">
        <v>27</v>
      </c>
      <c r="E127" s="220"/>
      <c r="F127" s="220"/>
      <c r="G127" s="35" t="s">
        <v>31</v>
      </c>
      <c r="H127" s="72"/>
      <c r="I127" s="221">
        <f>I128+I129+I130+I132+I133+I134+I135+I136+I137+I138+I139+I140</f>
        <v>21841.416389999999</v>
      </c>
      <c r="J127" s="222"/>
      <c r="K127" s="222"/>
      <c r="L127" s="75">
        <f>L128+L129+L130+L132+L133+L134+L135+L136+L137+L138+L139+L140</f>
        <v>4350</v>
      </c>
      <c r="M127" s="197">
        <f>M128+M129+M130+M132+M133+M134+M135+M136+M137+M138+M139+M140</f>
        <v>3244.3683000000001</v>
      </c>
      <c r="N127" s="197"/>
      <c r="O127" s="197"/>
      <c r="P127" s="185">
        <f t="shared" si="10"/>
        <v>14.854202868846091</v>
      </c>
      <c r="Q127" s="185"/>
      <c r="R127" s="185"/>
      <c r="S127" s="76"/>
      <c r="T127" s="3"/>
      <c r="U127" s="3"/>
      <c r="V127" s="3"/>
      <c r="W127" s="3"/>
      <c r="X127" s="3"/>
      <c r="Y127" s="3"/>
    </row>
    <row r="128" spans="1:25" ht="103.2" customHeight="1" x14ac:dyDescent="0.3">
      <c r="A128" s="18" t="s">
        <v>413</v>
      </c>
      <c r="B128" s="186" t="s">
        <v>252</v>
      </c>
      <c r="C128" s="187"/>
      <c r="D128" s="188" t="s">
        <v>27</v>
      </c>
      <c r="E128" s="189"/>
      <c r="F128" s="189"/>
      <c r="G128" s="38" t="s">
        <v>31</v>
      </c>
      <c r="H128" s="38" t="s">
        <v>149</v>
      </c>
      <c r="I128" s="190">
        <v>3000</v>
      </c>
      <c r="J128" s="191"/>
      <c r="K128" s="191"/>
      <c r="L128" s="39">
        <v>1500</v>
      </c>
      <c r="M128" s="192">
        <v>1250</v>
      </c>
      <c r="N128" s="192"/>
      <c r="O128" s="192"/>
      <c r="P128" s="173">
        <f t="shared" si="10"/>
        <v>41.666666666666664</v>
      </c>
      <c r="Q128" s="173"/>
      <c r="R128" s="173"/>
      <c r="S128" s="12" t="s">
        <v>399</v>
      </c>
      <c r="T128" s="3"/>
      <c r="U128" s="3"/>
      <c r="V128" s="3"/>
      <c r="W128" s="3"/>
      <c r="X128" s="3"/>
      <c r="Y128" s="3"/>
    </row>
    <row r="129" spans="1:25" ht="89.4" customHeight="1" x14ac:dyDescent="0.3">
      <c r="A129" s="18" t="s">
        <v>414</v>
      </c>
      <c r="B129" s="186" t="s">
        <v>253</v>
      </c>
      <c r="C129" s="187"/>
      <c r="D129" s="188" t="s">
        <v>27</v>
      </c>
      <c r="E129" s="189"/>
      <c r="F129" s="189"/>
      <c r="G129" s="38" t="s">
        <v>31</v>
      </c>
      <c r="H129" s="38" t="s">
        <v>161</v>
      </c>
      <c r="I129" s="190">
        <v>758.01499999999999</v>
      </c>
      <c r="J129" s="191"/>
      <c r="K129" s="191"/>
      <c r="L129" s="39">
        <v>0</v>
      </c>
      <c r="M129" s="192">
        <v>0</v>
      </c>
      <c r="N129" s="192"/>
      <c r="O129" s="192"/>
      <c r="P129" s="173">
        <f t="shared" si="10"/>
        <v>0</v>
      </c>
      <c r="Q129" s="173"/>
      <c r="R129" s="173"/>
      <c r="S129" s="12"/>
      <c r="T129" s="3"/>
      <c r="U129" s="3"/>
      <c r="V129" s="3"/>
      <c r="W129" s="3"/>
      <c r="X129" s="3"/>
      <c r="Y129" s="3"/>
    </row>
    <row r="130" spans="1:25" ht="409.6" customHeight="1" x14ac:dyDescent="0.3">
      <c r="A130" s="107" t="s">
        <v>415</v>
      </c>
      <c r="B130" s="134" t="s">
        <v>254</v>
      </c>
      <c r="C130" s="390"/>
      <c r="D130" s="128" t="s">
        <v>27</v>
      </c>
      <c r="E130" s="129"/>
      <c r="F130" s="130"/>
      <c r="G130" s="107" t="s">
        <v>31</v>
      </c>
      <c r="H130" s="107" t="s">
        <v>150</v>
      </c>
      <c r="I130" s="122">
        <v>3165.6619999999998</v>
      </c>
      <c r="J130" s="123"/>
      <c r="K130" s="124"/>
      <c r="L130" s="120">
        <v>1600</v>
      </c>
      <c r="M130" s="117">
        <v>953.16830000000004</v>
      </c>
      <c r="N130" s="199"/>
      <c r="O130" s="200"/>
      <c r="P130" s="111">
        <f t="shared" si="10"/>
        <v>30.109604247073758</v>
      </c>
      <c r="Q130" s="112"/>
      <c r="R130" s="113"/>
      <c r="S130" s="109" t="s">
        <v>400</v>
      </c>
      <c r="T130" s="3"/>
      <c r="U130" s="3"/>
      <c r="V130" s="3"/>
      <c r="W130" s="3"/>
      <c r="X130" s="3"/>
      <c r="Y130" s="3"/>
    </row>
    <row r="131" spans="1:25" ht="61.8" customHeight="1" x14ac:dyDescent="0.3">
      <c r="A131" s="108"/>
      <c r="B131" s="136"/>
      <c r="C131" s="137"/>
      <c r="D131" s="131"/>
      <c r="E131" s="132"/>
      <c r="F131" s="133"/>
      <c r="G131" s="108"/>
      <c r="H131" s="108"/>
      <c r="I131" s="125"/>
      <c r="J131" s="126"/>
      <c r="K131" s="127"/>
      <c r="L131" s="121"/>
      <c r="M131" s="114"/>
      <c r="N131" s="115"/>
      <c r="O131" s="116"/>
      <c r="P131" s="114"/>
      <c r="Q131" s="115"/>
      <c r="R131" s="116"/>
      <c r="S131" s="110"/>
      <c r="T131" s="3"/>
      <c r="U131" s="3"/>
      <c r="V131" s="3"/>
      <c r="W131" s="3"/>
      <c r="X131" s="3"/>
      <c r="Y131" s="3"/>
    </row>
    <row r="132" spans="1:25" ht="119.25" customHeight="1" x14ac:dyDescent="0.3">
      <c r="A132" s="18" t="s">
        <v>416</v>
      </c>
      <c r="B132" s="186" t="s">
        <v>255</v>
      </c>
      <c r="C132" s="187"/>
      <c r="D132" s="188" t="s">
        <v>27</v>
      </c>
      <c r="E132" s="189"/>
      <c r="F132" s="189"/>
      <c r="G132" s="38" t="s">
        <v>31</v>
      </c>
      <c r="H132" s="38" t="s">
        <v>256</v>
      </c>
      <c r="I132" s="190">
        <v>1</v>
      </c>
      <c r="J132" s="191"/>
      <c r="K132" s="191"/>
      <c r="L132" s="39">
        <v>0</v>
      </c>
      <c r="M132" s="192">
        <v>0</v>
      </c>
      <c r="N132" s="192"/>
      <c r="O132" s="192"/>
      <c r="P132" s="173">
        <f t="shared" si="10"/>
        <v>0</v>
      </c>
      <c r="Q132" s="173"/>
      <c r="R132" s="173"/>
      <c r="S132" s="12"/>
      <c r="T132" s="3"/>
      <c r="U132" s="3"/>
      <c r="V132" s="3"/>
      <c r="W132" s="3"/>
      <c r="X132" s="3"/>
      <c r="Y132" s="3"/>
    </row>
    <row r="133" spans="1:25" ht="93.6" customHeight="1" x14ac:dyDescent="0.3">
      <c r="A133" s="18" t="s">
        <v>417</v>
      </c>
      <c r="B133" s="186" t="s">
        <v>257</v>
      </c>
      <c r="C133" s="187"/>
      <c r="D133" s="188" t="s">
        <v>27</v>
      </c>
      <c r="E133" s="189"/>
      <c r="F133" s="189"/>
      <c r="G133" s="38" t="s">
        <v>31</v>
      </c>
      <c r="H133" s="38" t="s">
        <v>258</v>
      </c>
      <c r="I133" s="190">
        <v>10000</v>
      </c>
      <c r="J133" s="191"/>
      <c r="K133" s="191"/>
      <c r="L133" s="39">
        <v>0</v>
      </c>
      <c r="M133" s="192">
        <v>0</v>
      </c>
      <c r="N133" s="192"/>
      <c r="O133" s="192"/>
      <c r="P133" s="173">
        <f t="shared" si="10"/>
        <v>0</v>
      </c>
      <c r="Q133" s="173"/>
      <c r="R133" s="173"/>
      <c r="S133" s="12"/>
      <c r="T133" s="3"/>
      <c r="U133" s="3"/>
      <c r="V133" s="3"/>
      <c r="W133" s="3"/>
      <c r="X133" s="3"/>
      <c r="Y133" s="3"/>
    </row>
    <row r="134" spans="1:25" ht="118.8" customHeight="1" x14ac:dyDescent="0.3">
      <c r="A134" s="18" t="s">
        <v>418</v>
      </c>
      <c r="B134" s="186" t="s">
        <v>259</v>
      </c>
      <c r="C134" s="187"/>
      <c r="D134" s="188" t="s">
        <v>27</v>
      </c>
      <c r="E134" s="189"/>
      <c r="F134" s="189"/>
      <c r="G134" s="38" t="s">
        <v>31</v>
      </c>
      <c r="H134" s="38" t="s">
        <v>151</v>
      </c>
      <c r="I134" s="190">
        <v>2500</v>
      </c>
      <c r="J134" s="191"/>
      <c r="K134" s="191"/>
      <c r="L134" s="39">
        <v>1250</v>
      </c>
      <c r="M134" s="192">
        <v>1041.2</v>
      </c>
      <c r="N134" s="192"/>
      <c r="O134" s="192"/>
      <c r="P134" s="173">
        <f t="shared" si="10"/>
        <v>41.648000000000003</v>
      </c>
      <c r="Q134" s="173"/>
      <c r="R134" s="173"/>
      <c r="S134" s="12" t="s">
        <v>312</v>
      </c>
      <c r="T134" s="3"/>
      <c r="U134" s="3"/>
      <c r="V134" s="3"/>
      <c r="W134" s="3"/>
      <c r="X134" s="3"/>
      <c r="Y134" s="3"/>
    </row>
    <row r="135" spans="1:25" ht="111" customHeight="1" x14ac:dyDescent="0.3">
      <c r="A135" s="31" t="s">
        <v>419</v>
      </c>
      <c r="B135" s="186" t="s">
        <v>275</v>
      </c>
      <c r="C135" s="187"/>
      <c r="D135" s="188" t="s">
        <v>27</v>
      </c>
      <c r="E135" s="189"/>
      <c r="F135" s="189"/>
      <c r="G135" s="38" t="s">
        <v>31</v>
      </c>
      <c r="H135" s="38" t="s">
        <v>167</v>
      </c>
      <c r="I135" s="190">
        <v>1014.563</v>
      </c>
      <c r="J135" s="191"/>
      <c r="K135" s="191"/>
      <c r="L135" s="39">
        <v>0</v>
      </c>
      <c r="M135" s="165">
        <v>0</v>
      </c>
      <c r="N135" s="171"/>
      <c r="O135" s="172"/>
      <c r="P135" s="173">
        <f t="shared" si="10"/>
        <v>0</v>
      </c>
      <c r="Q135" s="173"/>
      <c r="R135" s="173"/>
      <c r="S135" s="12"/>
      <c r="T135" s="3"/>
      <c r="U135" s="3"/>
      <c r="V135" s="3"/>
      <c r="W135" s="3"/>
      <c r="X135" s="3"/>
      <c r="Y135" s="3"/>
    </row>
    <row r="136" spans="1:25" ht="73.95" customHeight="1" x14ac:dyDescent="0.3">
      <c r="A136" s="18" t="s">
        <v>420</v>
      </c>
      <c r="B136" s="186" t="s">
        <v>260</v>
      </c>
      <c r="C136" s="187"/>
      <c r="D136" s="188" t="s">
        <v>27</v>
      </c>
      <c r="E136" s="189"/>
      <c r="F136" s="189"/>
      <c r="G136" s="38" t="s">
        <v>31</v>
      </c>
      <c r="H136" s="38" t="s">
        <v>168</v>
      </c>
      <c r="I136" s="190">
        <v>5.0728200000000001</v>
      </c>
      <c r="J136" s="191"/>
      <c r="K136" s="191"/>
      <c r="L136" s="39">
        <v>0</v>
      </c>
      <c r="M136" s="165">
        <v>0</v>
      </c>
      <c r="N136" s="171"/>
      <c r="O136" s="172"/>
      <c r="P136" s="173">
        <f t="shared" si="10"/>
        <v>0</v>
      </c>
      <c r="Q136" s="173"/>
      <c r="R136" s="173"/>
      <c r="S136" s="12"/>
      <c r="T136" s="3"/>
      <c r="U136" s="3"/>
      <c r="V136" s="3"/>
      <c r="W136" s="3"/>
      <c r="X136" s="3"/>
      <c r="Y136" s="3"/>
    </row>
    <row r="137" spans="1:25" ht="136.19999999999999" customHeight="1" x14ac:dyDescent="0.3">
      <c r="A137" s="18" t="s">
        <v>421</v>
      </c>
      <c r="B137" s="186" t="s">
        <v>207</v>
      </c>
      <c r="C137" s="187"/>
      <c r="D137" s="188" t="s">
        <v>27</v>
      </c>
      <c r="E137" s="189"/>
      <c r="F137" s="189"/>
      <c r="G137" s="38" t="s">
        <v>31</v>
      </c>
      <c r="H137" s="38" t="s">
        <v>169</v>
      </c>
      <c r="I137" s="190">
        <v>733.31100000000004</v>
      </c>
      <c r="J137" s="191"/>
      <c r="K137" s="191"/>
      <c r="L137" s="39">
        <v>0</v>
      </c>
      <c r="M137" s="165">
        <v>0</v>
      </c>
      <c r="N137" s="171"/>
      <c r="O137" s="172"/>
      <c r="P137" s="173">
        <f t="shared" si="10"/>
        <v>0</v>
      </c>
      <c r="Q137" s="173"/>
      <c r="R137" s="173"/>
      <c r="S137" s="12"/>
      <c r="T137" s="3"/>
      <c r="U137" s="3"/>
      <c r="V137" s="3"/>
      <c r="W137" s="3"/>
      <c r="X137" s="3"/>
      <c r="Y137" s="3"/>
    </row>
    <row r="138" spans="1:25" ht="93" customHeight="1" x14ac:dyDescent="0.3">
      <c r="A138" s="18" t="s">
        <v>422</v>
      </c>
      <c r="B138" s="186" t="s">
        <v>261</v>
      </c>
      <c r="C138" s="187"/>
      <c r="D138" s="188" t="s">
        <v>27</v>
      </c>
      <c r="E138" s="189"/>
      <c r="F138" s="189"/>
      <c r="G138" s="38" t="s">
        <v>31</v>
      </c>
      <c r="H138" s="38" t="s">
        <v>262</v>
      </c>
      <c r="I138" s="190">
        <v>50.994399999999999</v>
      </c>
      <c r="J138" s="191"/>
      <c r="K138" s="191"/>
      <c r="L138" s="39">
        <v>0</v>
      </c>
      <c r="M138" s="165">
        <v>0</v>
      </c>
      <c r="N138" s="171"/>
      <c r="O138" s="172"/>
      <c r="P138" s="173">
        <f t="shared" si="10"/>
        <v>0</v>
      </c>
      <c r="Q138" s="173"/>
      <c r="R138" s="173"/>
      <c r="S138" s="12"/>
      <c r="T138" s="3"/>
      <c r="U138" s="3"/>
      <c r="V138" s="3"/>
      <c r="W138" s="3"/>
      <c r="X138" s="3"/>
      <c r="Y138" s="3"/>
    </row>
    <row r="139" spans="1:25" ht="130.94999999999999" customHeight="1" x14ac:dyDescent="0.3">
      <c r="A139" s="18" t="s">
        <v>423</v>
      </c>
      <c r="B139" s="186" t="s">
        <v>207</v>
      </c>
      <c r="C139" s="187"/>
      <c r="D139" s="188" t="s">
        <v>27</v>
      </c>
      <c r="E139" s="189"/>
      <c r="F139" s="189"/>
      <c r="G139" s="38" t="s">
        <v>31</v>
      </c>
      <c r="H139" s="38" t="s">
        <v>170</v>
      </c>
      <c r="I139" s="190">
        <v>536.78315999999995</v>
      </c>
      <c r="J139" s="191"/>
      <c r="K139" s="191"/>
      <c r="L139" s="39">
        <v>0</v>
      </c>
      <c r="M139" s="165">
        <v>0</v>
      </c>
      <c r="N139" s="171"/>
      <c r="O139" s="172"/>
      <c r="P139" s="173">
        <f t="shared" si="10"/>
        <v>0</v>
      </c>
      <c r="Q139" s="173"/>
      <c r="R139" s="173"/>
      <c r="S139" s="12"/>
      <c r="T139" s="3"/>
      <c r="U139" s="3"/>
      <c r="V139" s="3"/>
      <c r="W139" s="3"/>
      <c r="X139" s="3"/>
      <c r="Y139" s="3"/>
    </row>
    <row r="140" spans="1:25" ht="119.4" customHeight="1" x14ac:dyDescent="0.3">
      <c r="A140" s="18" t="s">
        <v>424</v>
      </c>
      <c r="B140" s="186" t="s">
        <v>208</v>
      </c>
      <c r="C140" s="187"/>
      <c r="D140" s="188" t="s">
        <v>27</v>
      </c>
      <c r="E140" s="189"/>
      <c r="F140" s="189"/>
      <c r="G140" s="38" t="s">
        <v>31</v>
      </c>
      <c r="H140" s="38" t="s">
        <v>171</v>
      </c>
      <c r="I140" s="190">
        <v>76.015010000000004</v>
      </c>
      <c r="J140" s="191"/>
      <c r="K140" s="191"/>
      <c r="L140" s="39">
        <v>0</v>
      </c>
      <c r="M140" s="165">
        <v>0</v>
      </c>
      <c r="N140" s="171"/>
      <c r="O140" s="172"/>
      <c r="P140" s="173">
        <f t="shared" si="10"/>
        <v>0</v>
      </c>
      <c r="Q140" s="173"/>
      <c r="R140" s="173"/>
      <c r="S140" s="12"/>
      <c r="T140" s="3"/>
      <c r="U140" s="3"/>
      <c r="V140" s="3"/>
      <c r="W140" s="3"/>
      <c r="X140" s="3"/>
      <c r="Y140" s="3"/>
    </row>
    <row r="141" spans="1:25" ht="36.6" customHeight="1" x14ac:dyDescent="0.3">
      <c r="A141" s="8" t="s">
        <v>425</v>
      </c>
      <c r="B141" s="174" t="s">
        <v>263</v>
      </c>
      <c r="C141" s="175"/>
      <c r="D141" s="176" t="s">
        <v>27</v>
      </c>
      <c r="E141" s="177"/>
      <c r="F141" s="178"/>
      <c r="G141" s="72" t="s">
        <v>135</v>
      </c>
      <c r="H141" s="72"/>
      <c r="I141" s="179">
        <f>I142+I143+I144</f>
        <v>635.84362999999996</v>
      </c>
      <c r="J141" s="180"/>
      <c r="K141" s="181"/>
      <c r="L141" s="75">
        <f>L142+L143+L144</f>
        <v>635.84362999999996</v>
      </c>
      <c r="M141" s="182">
        <v>0</v>
      </c>
      <c r="N141" s="183"/>
      <c r="O141" s="184"/>
      <c r="P141" s="185">
        <f t="shared" si="10"/>
        <v>0</v>
      </c>
      <c r="Q141" s="185"/>
      <c r="R141" s="185"/>
      <c r="S141" s="76"/>
      <c r="T141" s="3"/>
      <c r="U141" s="3"/>
      <c r="V141" s="3"/>
      <c r="W141" s="3"/>
      <c r="X141" s="3"/>
      <c r="Y141" s="3"/>
    </row>
    <row r="142" spans="1:25" ht="268.8" customHeight="1" x14ac:dyDescent="0.3">
      <c r="A142" s="18" t="s">
        <v>426</v>
      </c>
      <c r="B142" s="193" t="s">
        <v>429</v>
      </c>
      <c r="C142" s="186"/>
      <c r="D142" s="188" t="s">
        <v>27</v>
      </c>
      <c r="E142" s="188"/>
      <c r="F142" s="188"/>
      <c r="G142" s="38" t="s">
        <v>135</v>
      </c>
      <c r="H142" s="38" t="s">
        <v>152</v>
      </c>
      <c r="I142" s="190">
        <v>10.419</v>
      </c>
      <c r="J142" s="190"/>
      <c r="K142" s="190"/>
      <c r="L142" s="39">
        <v>10.419</v>
      </c>
      <c r="M142" s="192">
        <v>0</v>
      </c>
      <c r="N142" s="192"/>
      <c r="O142" s="192"/>
      <c r="P142" s="173">
        <f t="shared" si="10"/>
        <v>0</v>
      </c>
      <c r="Q142" s="173"/>
      <c r="R142" s="173"/>
      <c r="S142" s="12"/>
      <c r="T142" s="3"/>
      <c r="U142" s="3"/>
      <c r="V142" s="3"/>
      <c r="W142" s="3"/>
      <c r="X142" s="3"/>
      <c r="Y142" s="3"/>
    </row>
    <row r="143" spans="1:25" ht="195" customHeight="1" x14ac:dyDescent="0.3">
      <c r="A143" s="18" t="s">
        <v>427</v>
      </c>
      <c r="B143" s="193" t="s">
        <v>430</v>
      </c>
      <c r="C143" s="186"/>
      <c r="D143" s="188" t="s">
        <v>27</v>
      </c>
      <c r="E143" s="188"/>
      <c r="F143" s="188"/>
      <c r="G143" s="38" t="s">
        <v>135</v>
      </c>
      <c r="H143" s="38" t="s">
        <v>153</v>
      </c>
      <c r="I143" s="190">
        <v>508.67462999999998</v>
      </c>
      <c r="J143" s="190"/>
      <c r="K143" s="190"/>
      <c r="L143" s="39">
        <v>508.67462999999998</v>
      </c>
      <c r="M143" s="192">
        <v>0</v>
      </c>
      <c r="N143" s="192"/>
      <c r="O143" s="192"/>
      <c r="P143" s="173">
        <f t="shared" si="10"/>
        <v>0</v>
      </c>
      <c r="Q143" s="173"/>
      <c r="R143" s="173"/>
      <c r="S143" s="12"/>
    </row>
    <row r="144" spans="1:25" ht="199.8" customHeight="1" x14ac:dyDescent="0.3">
      <c r="A144" s="18" t="s">
        <v>428</v>
      </c>
      <c r="B144" s="193" t="s">
        <v>431</v>
      </c>
      <c r="C144" s="186"/>
      <c r="D144" s="188" t="s">
        <v>27</v>
      </c>
      <c r="E144" s="188"/>
      <c r="F144" s="188"/>
      <c r="G144" s="38" t="s">
        <v>135</v>
      </c>
      <c r="H144" s="38" t="s">
        <v>172</v>
      </c>
      <c r="I144" s="190">
        <v>116.75</v>
      </c>
      <c r="J144" s="190"/>
      <c r="K144" s="190"/>
      <c r="L144" s="39">
        <v>116.75</v>
      </c>
      <c r="M144" s="192">
        <v>0</v>
      </c>
      <c r="N144" s="192"/>
      <c r="O144" s="192"/>
      <c r="P144" s="173">
        <f t="shared" si="10"/>
        <v>0</v>
      </c>
      <c r="Q144" s="173"/>
      <c r="R144" s="173"/>
      <c r="S144" s="12"/>
    </row>
    <row r="145" spans="1:19" ht="238.95" customHeight="1" x14ac:dyDescent="0.3">
      <c r="A145" s="16" t="s">
        <v>432</v>
      </c>
      <c r="B145" s="194" t="s">
        <v>313</v>
      </c>
      <c r="C145" s="194"/>
      <c r="D145" s="195" t="s">
        <v>27</v>
      </c>
      <c r="E145" s="195"/>
      <c r="F145" s="195"/>
      <c r="G145" s="72" t="s">
        <v>52</v>
      </c>
      <c r="H145" s="72" t="s">
        <v>154</v>
      </c>
      <c r="I145" s="196">
        <v>9179</v>
      </c>
      <c r="J145" s="196"/>
      <c r="K145" s="196"/>
      <c r="L145" s="78">
        <v>4000</v>
      </c>
      <c r="M145" s="197">
        <v>0</v>
      </c>
      <c r="N145" s="197"/>
      <c r="O145" s="197"/>
      <c r="P145" s="198">
        <f t="shared" si="10"/>
        <v>0</v>
      </c>
      <c r="Q145" s="198"/>
      <c r="R145" s="198"/>
      <c r="S145" s="76"/>
    </row>
    <row r="146" spans="1:19" ht="15.6" x14ac:dyDescent="0.3">
      <c r="A146" s="49"/>
      <c r="B146" s="49"/>
      <c r="C146" s="49"/>
      <c r="D146" s="49"/>
      <c r="E146" s="49"/>
      <c r="F146" s="49"/>
      <c r="G146" s="49"/>
      <c r="H146" s="49"/>
      <c r="I146" s="50"/>
      <c r="J146" s="50"/>
      <c r="K146" s="50"/>
      <c r="L146" s="50"/>
      <c r="M146" s="50"/>
      <c r="N146" s="50"/>
      <c r="O146" s="50"/>
      <c r="P146" s="168"/>
      <c r="Q146" s="169"/>
      <c r="R146" s="170"/>
      <c r="S146" s="49"/>
    </row>
    <row r="147" spans="1:19" ht="80.400000000000006" customHeight="1" x14ac:dyDescent="0.3">
      <c r="A147" s="16" t="s">
        <v>433</v>
      </c>
      <c r="B147" s="142" t="s">
        <v>277</v>
      </c>
      <c r="C147" s="142"/>
      <c r="D147" s="324" t="s">
        <v>13</v>
      </c>
      <c r="E147" s="324"/>
      <c r="F147" s="324"/>
      <c r="G147" s="45" t="s">
        <v>32</v>
      </c>
      <c r="H147" s="45" t="s">
        <v>296</v>
      </c>
      <c r="I147" s="144">
        <v>215.96475000000001</v>
      </c>
      <c r="J147" s="144"/>
      <c r="K147" s="144"/>
      <c r="L147" s="36">
        <v>215.96475000000001</v>
      </c>
      <c r="M147" s="354"/>
      <c r="N147" s="354"/>
      <c r="O147" s="354"/>
      <c r="P147" s="234">
        <v>0</v>
      </c>
      <c r="Q147" s="234"/>
      <c r="R147" s="234"/>
      <c r="S147" s="9"/>
    </row>
    <row r="148" spans="1:19" ht="34.200000000000003" customHeight="1" x14ac:dyDescent="0.3">
      <c r="A148" s="14"/>
      <c r="B148" s="355" t="s">
        <v>278</v>
      </c>
      <c r="C148" s="355"/>
      <c r="D148" s="356"/>
      <c r="E148" s="356"/>
      <c r="F148" s="356"/>
      <c r="G148" s="58"/>
      <c r="H148" s="58"/>
      <c r="I148" s="357">
        <f>I12+I16+I20+I23+I30+I34+I35+I40+I43+I53+I54+I55+I56+I62+I68+I71+I72+I78+I83+I96+I147</f>
        <v>448929.06576999999</v>
      </c>
      <c r="J148" s="358"/>
      <c r="K148" s="359"/>
      <c r="L148" s="59">
        <f>L12+L16+L20+L23+L30+L34+L35+L40+L43+L53+L54+L55+L56+L62+L68+L71+L72+L78+L83+L96+L147</f>
        <v>215412.70217999999</v>
      </c>
      <c r="M148" s="360">
        <f>M12+M16+M20+M23+M30+M34+M35+M40+M43+M53+M54+M55+M56+M62+M68+M71+M72+M78+M83+M96</f>
        <v>176061.42798000004</v>
      </c>
      <c r="N148" s="360"/>
      <c r="O148" s="360"/>
      <c r="P148" s="351">
        <f t="shared" si="7"/>
        <v>39.218095107747303</v>
      </c>
      <c r="Q148" s="351"/>
      <c r="R148" s="351"/>
      <c r="S148" s="60"/>
    </row>
  </sheetData>
  <mergeCells count="703">
    <mergeCell ref="A68:A70"/>
    <mergeCell ref="S130:S131"/>
    <mergeCell ref="P130:R131"/>
    <mergeCell ref="M130:O131"/>
    <mergeCell ref="L130:L131"/>
    <mergeCell ref="I130:K131"/>
    <mergeCell ref="H130:H131"/>
    <mergeCell ref="G130:G131"/>
    <mergeCell ref="D130:F131"/>
    <mergeCell ref="B130:C131"/>
    <mergeCell ref="A130:A131"/>
    <mergeCell ref="S68:S70"/>
    <mergeCell ref="P68:R70"/>
    <mergeCell ref="M68:O70"/>
    <mergeCell ref="L68:L70"/>
    <mergeCell ref="I68:K70"/>
    <mergeCell ref="H68:H70"/>
    <mergeCell ref="G68:G70"/>
    <mergeCell ref="D68:F70"/>
    <mergeCell ref="B68:C70"/>
    <mergeCell ref="I58:K59"/>
    <mergeCell ref="L58:L59"/>
    <mergeCell ref="M58:O59"/>
    <mergeCell ref="P58:R59"/>
    <mergeCell ref="S58:S59"/>
    <mergeCell ref="A27:A29"/>
    <mergeCell ref="A36:A37"/>
    <mergeCell ref="A38:A39"/>
    <mergeCell ref="B58:C59"/>
    <mergeCell ref="A58:A59"/>
    <mergeCell ref="D58:F59"/>
    <mergeCell ref="G58:G59"/>
    <mergeCell ref="H58:H59"/>
    <mergeCell ref="D56:F56"/>
    <mergeCell ref="P46:R46"/>
    <mergeCell ref="D47:F47"/>
    <mergeCell ref="I46:K46"/>
    <mergeCell ref="I45:K45"/>
    <mergeCell ref="M45:O45"/>
    <mergeCell ref="P45:R45"/>
    <mergeCell ref="D44:F44"/>
    <mergeCell ref="D33:F33"/>
    <mergeCell ref="I33:K33"/>
    <mergeCell ref="B33:C33"/>
    <mergeCell ref="B95:C95"/>
    <mergeCell ref="D95:F95"/>
    <mergeCell ref="I95:K95"/>
    <mergeCell ref="M95:O95"/>
    <mergeCell ref="P95:R95"/>
    <mergeCell ref="B91:C91"/>
    <mergeCell ref="I91:K91"/>
    <mergeCell ref="D91:F91"/>
    <mergeCell ref="M91:O91"/>
    <mergeCell ref="P91:R91"/>
    <mergeCell ref="B92:C92"/>
    <mergeCell ref="D92:F92"/>
    <mergeCell ref="I92:K92"/>
    <mergeCell ref="M92:O92"/>
    <mergeCell ref="P92:R92"/>
    <mergeCell ref="M75:O75"/>
    <mergeCell ref="P75:R75"/>
    <mergeCell ref="B76:C76"/>
    <mergeCell ref="M109:O109"/>
    <mergeCell ref="P105:R105"/>
    <mergeCell ref="B73:C73"/>
    <mergeCell ref="D73:F73"/>
    <mergeCell ref="I73:K73"/>
    <mergeCell ref="M73:O73"/>
    <mergeCell ref="P73:R73"/>
    <mergeCell ref="B74:C74"/>
    <mergeCell ref="D74:F74"/>
    <mergeCell ref="I74:K74"/>
    <mergeCell ref="M74:O74"/>
    <mergeCell ref="P74:R74"/>
    <mergeCell ref="M76:O76"/>
    <mergeCell ref="P76:R76"/>
    <mergeCell ref="D77:F77"/>
    <mergeCell ref="B80:C80"/>
    <mergeCell ref="M83:O83"/>
    <mergeCell ref="P83:R83"/>
    <mergeCell ref="B89:C89"/>
    <mergeCell ref="B83:C83"/>
    <mergeCell ref="B75:C75"/>
    <mergeCell ref="B148:C148"/>
    <mergeCell ref="D148:F148"/>
    <mergeCell ref="I148:K148"/>
    <mergeCell ref="M148:O148"/>
    <mergeCell ref="P148:R148"/>
    <mergeCell ref="D76:F76"/>
    <mergeCell ref="I76:K76"/>
    <mergeCell ref="B51:C51"/>
    <mergeCell ref="D51:F51"/>
    <mergeCell ref="I51:K51"/>
    <mergeCell ref="M51:O51"/>
    <mergeCell ref="P51:R51"/>
    <mergeCell ref="B52:C52"/>
    <mergeCell ref="D52:F52"/>
    <mergeCell ref="I52:K52"/>
    <mergeCell ref="M52:O52"/>
    <mergeCell ref="P52:R52"/>
    <mergeCell ref="P66:R66"/>
    <mergeCell ref="P65:R65"/>
    <mergeCell ref="P64:R64"/>
    <mergeCell ref="M66:O66"/>
    <mergeCell ref="B66:C66"/>
    <mergeCell ref="D66:F66"/>
    <mergeCell ref="P146:R146"/>
    <mergeCell ref="P133:R133"/>
    <mergeCell ref="P121:R121"/>
    <mergeCell ref="B110:C110"/>
    <mergeCell ref="B111:C111"/>
    <mergeCell ref="I107:K107"/>
    <mergeCell ref="B147:C147"/>
    <mergeCell ref="D147:F147"/>
    <mergeCell ref="I147:K147"/>
    <mergeCell ref="M147:O147"/>
    <mergeCell ref="P147:R147"/>
    <mergeCell ref="D108:F108"/>
    <mergeCell ref="I108:K108"/>
    <mergeCell ref="P140:R140"/>
    <mergeCell ref="I139:K139"/>
    <mergeCell ref="M139:O139"/>
    <mergeCell ref="P139:R139"/>
    <mergeCell ref="B140:C140"/>
    <mergeCell ref="D140:F140"/>
    <mergeCell ref="B139:C139"/>
    <mergeCell ref="D139:F139"/>
    <mergeCell ref="I140:K140"/>
    <mergeCell ref="M140:O140"/>
    <mergeCell ref="P108:R108"/>
    <mergeCell ref="D114:F114"/>
    <mergeCell ref="D64:F64"/>
    <mergeCell ref="I64:K64"/>
    <mergeCell ref="D133:F133"/>
    <mergeCell ref="B133:C133"/>
    <mergeCell ref="B99:C99"/>
    <mergeCell ref="P113:R113"/>
    <mergeCell ref="I119:K119"/>
    <mergeCell ref="B87:C87"/>
    <mergeCell ref="M98:O98"/>
    <mergeCell ref="I98:K98"/>
    <mergeCell ref="D98:F98"/>
    <mergeCell ref="M119:O119"/>
    <mergeCell ref="B119:C119"/>
    <mergeCell ref="P119:R119"/>
    <mergeCell ref="B105:C105"/>
    <mergeCell ref="B112:C112"/>
    <mergeCell ref="B113:C113"/>
    <mergeCell ref="P109:R109"/>
    <mergeCell ref="P110:R110"/>
    <mergeCell ref="D109:F109"/>
    <mergeCell ref="I109:K109"/>
    <mergeCell ref="P107:R107"/>
    <mergeCell ref="I133:K133"/>
    <mergeCell ref="M133:O133"/>
    <mergeCell ref="B62:C62"/>
    <mergeCell ref="B72:C72"/>
    <mergeCell ref="M67:O67"/>
    <mergeCell ref="P67:R67"/>
    <mergeCell ref="M63:O63"/>
    <mergeCell ref="M72:O72"/>
    <mergeCell ref="D54:F54"/>
    <mergeCell ref="M80:O80"/>
    <mergeCell ref="P80:R80"/>
    <mergeCell ref="M78:O78"/>
    <mergeCell ref="I62:K62"/>
    <mergeCell ref="I66:K66"/>
    <mergeCell ref="B63:C63"/>
    <mergeCell ref="D63:F63"/>
    <mergeCell ref="I63:K63"/>
    <mergeCell ref="B65:C65"/>
    <mergeCell ref="M77:O77"/>
    <mergeCell ref="P77:R77"/>
    <mergeCell ref="B61:C61"/>
    <mergeCell ref="P78:R78"/>
    <mergeCell ref="D65:F65"/>
    <mergeCell ref="I65:K65"/>
    <mergeCell ref="B64:C64"/>
    <mergeCell ref="B71:C71"/>
    <mergeCell ref="D71:F71"/>
    <mergeCell ref="I71:K71"/>
    <mergeCell ref="M71:O71"/>
    <mergeCell ref="P71:R71"/>
    <mergeCell ref="B48:C48"/>
    <mergeCell ref="D48:F48"/>
    <mergeCell ref="I48:K48"/>
    <mergeCell ref="M48:O48"/>
    <mergeCell ref="P48:R48"/>
    <mergeCell ref="B49:C49"/>
    <mergeCell ref="D49:F49"/>
    <mergeCell ref="I49:K49"/>
    <mergeCell ref="M49:O49"/>
    <mergeCell ref="D62:F62"/>
    <mergeCell ref="P63:R63"/>
    <mergeCell ref="B50:C50"/>
    <mergeCell ref="D50:F50"/>
    <mergeCell ref="I50:K50"/>
    <mergeCell ref="D67:F67"/>
    <mergeCell ref="M61:O61"/>
    <mergeCell ref="P61:R61"/>
    <mergeCell ref="P49:R49"/>
    <mergeCell ref="B60:C60"/>
    <mergeCell ref="B67:C67"/>
    <mergeCell ref="P114:R114"/>
    <mergeCell ref="P106:R106"/>
    <mergeCell ref="M106:O106"/>
    <mergeCell ref="I106:K106"/>
    <mergeCell ref="I87:K87"/>
    <mergeCell ref="D89:F89"/>
    <mergeCell ref="I89:K89"/>
    <mergeCell ref="I77:K77"/>
    <mergeCell ref="D81:F81"/>
    <mergeCell ref="I81:K81"/>
    <mergeCell ref="M81:O81"/>
    <mergeCell ref="P81:R81"/>
    <mergeCell ref="D82:F82"/>
    <mergeCell ref="I82:K82"/>
    <mergeCell ref="M82:O82"/>
    <mergeCell ref="P82:R82"/>
    <mergeCell ref="D72:F72"/>
    <mergeCell ref="D75:F75"/>
    <mergeCell ref="I75:K75"/>
    <mergeCell ref="I114:K114"/>
    <mergeCell ref="D111:F111"/>
    <mergeCell ref="P72:R72"/>
    <mergeCell ref="M55:O55"/>
    <mergeCell ref="M65:O65"/>
    <mergeCell ref="M64:O64"/>
    <mergeCell ref="I67:K67"/>
    <mergeCell ref="P56:R56"/>
    <mergeCell ref="I56:K56"/>
    <mergeCell ref="M62:O62"/>
    <mergeCell ref="P111:R111"/>
    <mergeCell ref="M107:O107"/>
    <mergeCell ref="P112:R112"/>
    <mergeCell ref="D61:F61"/>
    <mergeCell ref="I61:K61"/>
    <mergeCell ref="D60:F60"/>
    <mergeCell ref="I60:K60"/>
    <mergeCell ref="M60:O60"/>
    <mergeCell ref="P60:R60"/>
    <mergeCell ref="I99:K99"/>
    <mergeCell ref="M114:O114"/>
    <mergeCell ref="B90:C90"/>
    <mergeCell ref="B84:C84"/>
    <mergeCell ref="B85:C85"/>
    <mergeCell ref="D85:F85"/>
    <mergeCell ref="I85:K85"/>
    <mergeCell ref="B86:C86"/>
    <mergeCell ref="I86:K86"/>
    <mergeCell ref="B79:C79"/>
    <mergeCell ref="D79:F79"/>
    <mergeCell ref="B81:C81"/>
    <mergeCell ref="B82:C82"/>
    <mergeCell ref="B78:C78"/>
    <mergeCell ref="B77:C77"/>
    <mergeCell ref="D87:F87"/>
    <mergeCell ref="P62:R62"/>
    <mergeCell ref="A11:S11"/>
    <mergeCell ref="A24:A26"/>
    <mergeCell ref="I26:K26"/>
    <mergeCell ref="B28:C28"/>
    <mergeCell ref="D28:F28"/>
    <mergeCell ref="I28:K28"/>
    <mergeCell ref="M28:O28"/>
    <mergeCell ref="P14:R14"/>
    <mergeCell ref="B13:C13"/>
    <mergeCell ref="D13:F13"/>
    <mergeCell ref="I13:K13"/>
    <mergeCell ref="B14:C14"/>
    <mergeCell ref="M12:O12"/>
    <mergeCell ref="P12:R12"/>
    <mergeCell ref="P18:R18"/>
    <mergeCell ref="I14:K14"/>
    <mergeCell ref="M14:O14"/>
    <mergeCell ref="D14:F14"/>
    <mergeCell ref="M13:O13"/>
    <mergeCell ref="P13:R13"/>
    <mergeCell ref="D18:F18"/>
    <mergeCell ref="I18:K18"/>
    <mergeCell ref="M18:O18"/>
    <mergeCell ref="B19:C19"/>
    <mergeCell ref="P40:R40"/>
    <mergeCell ref="P41:R41"/>
    <mergeCell ref="M50:O50"/>
    <mergeCell ref="P50:R50"/>
    <mergeCell ref="M46:O46"/>
    <mergeCell ref="P39:R39"/>
    <mergeCell ref="M39:O39"/>
    <mergeCell ref="P21:R21"/>
    <mergeCell ref="D21:F21"/>
    <mergeCell ref="I21:K21"/>
    <mergeCell ref="M21:O21"/>
    <mergeCell ref="M34:O34"/>
    <mergeCell ref="P34:R34"/>
    <mergeCell ref="D23:F23"/>
    <mergeCell ref="I23:K23"/>
    <mergeCell ref="M23:O23"/>
    <mergeCell ref="P23:R23"/>
    <mergeCell ref="P37:R37"/>
    <mergeCell ref="P36:R36"/>
    <mergeCell ref="D45:F45"/>
    <mergeCell ref="B2:S4"/>
    <mergeCell ref="A1:S1"/>
    <mergeCell ref="B45:C45"/>
    <mergeCell ref="B46:C46"/>
    <mergeCell ref="B47:C47"/>
    <mergeCell ref="I47:K47"/>
    <mergeCell ref="M47:O47"/>
    <mergeCell ref="P47:R47"/>
    <mergeCell ref="B43:C43"/>
    <mergeCell ref="D43:F43"/>
    <mergeCell ref="I43:K43"/>
    <mergeCell ref="M43:O43"/>
    <mergeCell ref="P43:R43"/>
    <mergeCell ref="D20:F20"/>
    <mergeCell ref="I20:K20"/>
    <mergeCell ref="M20:O20"/>
    <mergeCell ref="B12:C12"/>
    <mergeCell ref="D12:F12"/>
    <mergeCell ref="I12:K12"/>
    <mergeCell ref="B30:C30"/>
    <mergeCell ref="D30:F30"/>
    <mergeCell ref="I30:K30"/>
    <mergeCell ref="M30:O30"/>
    <mergeCell ref="P30:R30"/>
    <mergeCell ref="M33:O33"/>
    <mergeCell ref="B32:C32"/>
    <mergeCell ref="D32:F32"/>
    <mergeCell ref="I32:K32"/>
    <mergeCell ref="M32:O32"/>
    <mergeCell ref="P32:R32"/>
    <mergeCell ref="P33:R33"/>
    <mergeCell ref="B31:C31"/>
    <mergeCell ref="D31:F31"/>
    <mergeCell ref="I31:K31"/>
    <mergeCell ref="M31:O31"/>
    <mergeCell ref="P31:R31"/>
    <mergeCell ref="B29:C29"/>
    <mergeCell ref="D29:F29"/>
    <mergeCell ref="I29:K29"/>
    <mergeCell ref="M29:O29"/>
    <mergeCell ref="P29:R29"/>
    <mergeCell ref="P28:R28"/>
    <mergeCell ref="B18:C18"/>
    <mergeCell ref="P6:R9"/>
    <mergeCell ref="M17:O17"/>
    <mergeCell ref="P17:R17"/>
    <mergeCell ref="P25:R25"/>
    <mergeCell ref="B25:C25"/>
    <mergeCell ref="D25:F25"/>
    <mergeCell ref="D26:F26"/>
    <mergeCell ref="I25:K25"/>
    <mergeCell ref="B26:C26"/>
    <mergeCell ref="M26:O26"/>
    <mergeCell ref="B22:C22"/>
    <mergeCell ref="D22:F22"/>
    <mergeCell ref="I22:K22"/>
    <mergeCell ref="M22:O22"/>
    <mergeCell ref="P22:R22"/>
    <mergeCell ref="B21:C21"/>
    <mergeCell ref="B20:C20"/>
    <mergeCell ref="B5:E5"/>
    <mergeCell ref="G5:I5"/>
    <mergeCell ref="J5:M5"/>
    <mergeCell ref="N5:P5"/>
    <mergeCell ref="R5:S5"/>
    <mergeCell ref="B10:C10"/>
    <mergeCell ref="D10:F10"/>
    <mergeCell ref="I10:K10"/>
    <mergeCell ref="M10:O10"/>
    <mergeCell ref="P10:R10"/>
    <mergeCell ref="B6:C9"/>
    <mergeCell ref="D6:F9"/>
    <mergeCell ref="G6:G9"/>
    <mergeCell ref="I6:K9"/>
    <mergeCell ref="M6:O9"/>
    <mergeCell ref="L6:L9"/>
    <mergeCell ref="H6:H9"/>
    <mergeCell ref="D19:F19"/>
    <mergeCell ref="P104:R104"/>
    <mergeCell ref="P98:R98"/>
    <mergeCell ref="P97:R97"/>
    <mergeCell ref="P42:R42"/>
    <mergeCell ref="M42:O42"/>
    <mergeCell ref="P53:R53"/>
    <mergeCell ref="I54:K54"/>
    <mergeCell ref="M54:O54"/>
    <mergeCell ref="P54:R54"/>
    <mergeCell ref="P88:R88"/>
    <mergeCell ref="I103:K103"/>
    <mergeCell ref="I80:K80"/>
    <mergeCell ref="I79:K79"/>
    <mergeCell ref="M104:O104"/>
    <mergeCell ref="I83:K83"/>
    <mergeCell ref="I72:K72"/>
    <mergeCell ref="D103:F103"/>
    <mergeCell ref="I40:K40"/>
    <mergeCell ref="M40:O40"/>
    <mergeCell ref="D90:F90"/>
    <mergeCell ref="I90:K90"/>
    <mergeCell ref="D84:F84"/>
    <mergeCell ref="I84:K84"/>
    <mergeCell ref="B23:C23"/>
    <mergeCell ref="M79:O79"/>
    <mergeCell ref="P79:R79"/>
    <mergeCell ref="D78:F78"/>
    <mergeCell ref="I78:K78"/>
    <mergeCell ref="D106:F106"/>
    <mergeCell ref="D86:F86"/>
    <mergeCell ref="M90:O90"/>
    <mergeCell ref="P90:R90"/>
    <mergeCell ref="M84:O84"/>
    <mergeCell ref="P84:R84"/>
    <mergeCell ref="M85:O85"/>
    <mergeCell ref="P85:R85"/>
    <mergeCell ref="M86:O86"/>
    <mergeCell ref="P86:R86"/>
    <mergeCell ref="P87:R87"/>
    <mergeCell ref="M87:O87"/>
    <mergeCell ref="M89:O89"/>
    <mergeCell ref="P89:R89"/>
    <mergeCell ref="D80:F80"/>
    <mergeCell ref="D83:F83"/>
    <mergeCell ref="I104:K104"/>
    <mergeCell ref="B40:C40"/>
    <mergeCell ref="D40:F40"/>
    <mergeCell ref="B35:C35"/>
    <mergeCell ref="B39:C39"/>
    <mergeCell ref="B41:C41"/>
    <mergeCell ref="D41:F41"/>
    <mergeCell ref="I41:K41"/>
    <mergeCell ref="M41:O41"/>
    <mergeCell ref="D35:F35"/>
    <mergeCell ref="I35:K35"/>
    <mergeCell ref="M35:O35"/>
    <mergeCell ref="D39:F39"/>
    <mergeCell ref="I39:K39"/>
    <mergeCell ref="B37:C37"/>
    <mergeCell ref="D37:F37"/>
    <mergeCell ref="I37:K37"/>
    <mergeCell ref="M37:O37"/>
    <mergeCell ref="B36:C36"/>
    <mergeCell ref="D36:F36"/>
    <mergeCell ref="I36:K36"/>
    <mergeCell ref="M36:O36"/>
    <mergeCell ref="B57:C57"/>
    <mergeCell ref="D57:F57"/>
    <mergeCell ref="I57:K57"/>
    <mergeCell ref="M57:O57"/>
    <mergeCell ref="P57:R57"/>
    <mergeCell ref="B44:C44"/>
    <mergeCell ref="B53:C53"/>
    <mergeCell ref="B55:C55"/>
    <mergeCell ref="D55:F55"/>
    <mergeCell ref="I55:K55"/>
    <mergeCell ref="B56:C56"/>
    <mergeCell ref="I44:K44"/>
    <mergeCell ref="M44:O44"/>
    <mergeCell ref="P44:R44"/>
    <mergeCell ref="D53:F53"/>
    <mergeCell ref="I53:K53"/>
    <mergeCell ref="M53:O53"/>
    <mergeCell ref="B54:C54"/>
    <mergeCell ref="M56:O56"/>
    <mergeCell ref="D46:F46"/>
    <mergeCell ref="D134:F134"/>
    <mergeCell ref="I134:K134"/>
    <mergeCell ref="M134:O134"/>
    <mergeCell ref="P134:R134"/>
    <mergeCell ref="B135:C135"/>
    <mergeCell ref="D135:F135"/>
    <mergeCell ref="I135:K135"/>
    <mergeCell ref="M135:O135"/>
    <mergeCell ref="B93:C93"/>
    <mergeCell ref="D93:F93"/>
    <mergeCell ref="I93:K93"/>
    <mergeCell ref="M93:O93"/>
    <mergeCell ref="P103:R103"/>
    <mergeCell ref="B104:C104"/>
    <mergeCell ref="B103:C103"/>
    <mergeCell ref="D104:F104"/>
    <mergeCell ref="M99:O99"/>
    <mergeCell ref="M103:O103"/>
    <mergeCell ref="B109:C109"/>
    <mergeCell ref="D110:F110"/>
    <mergeCell ref="I110:K110"/>
    <mergeCell ref="M110:O110"/>
    <mergeCell ref="I118:K118"/>
    <mergeCell ref="B117:C117"/>
    <mergeCell ref="P102:R102"/>
    <mergeCell ref="P20:R20"/>
    <mergeCell ref="B15:C15"/>
    <mergeCell ref="D15:F15"/>
    <mergeCell ref="I15:K15"/>
    <mergeCell ref="M15:O15"/>
    <mergeCell ref="P15:R15"/>
    <mergeCell ref="B16:C16"/>
    <mergeCell ref="D16:F16"/>
    <mergeCell ref="I16:K16"/>
    <mergeCell ref="M16:O16"/>
    <mergeCell ref="P16:R16"/>
    <mergeCell ref="B17:C17"/>
    <mergeCell ref="D17:F17"/>
    <mergeCell ref="I17:K17"/>
    <mergeCell ref="P93:R93"/>
    <mergeCell ref="B88:C88"/>
    <mergeCell ref="D88:F88"/>
    <mergeCell ref="I88:K88"/>
    <mergeCell ref="M88:O88"/>
    <mergeCell ref="B42:C42"/>
    <mergeCell ref="D42:F42"/>
    <mergeCell ref="I42:K42"/>
    <mergeCell ref="P55:R55"/>
    <mergeCell ref="D113:F113"/>
    <mergeCell ref="I113:K113"/>
    <mergeCell ref="D115:F115"/>
    <mergeCell ref="M113:O113"/>
    <mergeCell ref="M111:O111"/>
    <mergeCell ref="B114:C114"/>
    <mergeCell ref="B102:C102"/>
    <mergeCell ref="D102:F102"/>
    <mergeCell ref="I102:K102"/>
    <mergeCell ref="M102:O102"/>
    <mergeCell ref="B116:C116"/>
    <mergeCell ref="B120:C120"/>
    <mergeCell ref="D120:F120"/>
    <mergeCell ref="I120:K120"/>
    <mergeCell ref="M120:O120"/>
    <mergeCell ref="P120:R120"/>
    <mergeCell ref="B121:C121"/>
    <mergeCell ref="D121:F121"/>
    <mergeCell ref="I121:K121"/>
    <mergeCell ref="M121:O121"/>
    <mergeCell ref="P118:R118"/>
    <mergeCell ref="P117:R117"/>
    <mergeCell ref="D118:F118"/>
    <mergeCell ref="P116:R116"/>
    <mergeCell ref="I116:K116"/>
    <mergeCell ref="M116:O116"/>
    <mergeCell ref="D117:F117"/>
    <mergeCell ref="B118:C118"/>
    <mergeCell ref="M118:O118"/>
    <mergeCell ref="M117:O117"/>
    <mergeCell ref="I117:K117"/>
    <mergeCell ref="D116:F116"/>
    <mergeCell ref="B98:C98"/>
    <mergeCell ref="P99:R99"/>
    <mergeCell ref="D99:F99"/>
    <mergeCell ref="D97:F97"/>
    <mergeCell ref="D96:F96"/>
    <mergeCell ref="I96:K96"/>
    <mergeCell ref="M96:O96"/>
    <mergeCell ref="P96:R96"/>
    <mergeCell ref="B115:C115"/>
    <mergeCell ref="I115:K115"/>
    <mergeCell ref="P115:R115"/>
    <mergeCell ref="B106:C106"/>
    <mergeCell ref="B107:C107"/>
    <mergeCell ref="D107:F107"/>
    <mergeCell ref="D105:F105"/>
    <mergeCell ref="I105:K105"/>
    <mergeCell ref="M105:O105"/>
    <mergeCell ref="M115:O115"/>
    <mergeCell ref="D112:F112"/>
    <mergeCell ref="I112:K112"/>
    <mergeCell ref="M112:O112"/>
    <mergeCell ref="B108:C108"/>
    <mergeCell ref="I111:K111"/>
    <mergeCell ref="M108:O108"/>
    <mergeCell ref="I122:K122"/>
    <mergeCell ref="M122:O122"/>
    <mergeCell ref="P122:R122"/>
    <mergeCell ref="D119:F119"/>
    <mergeCell ref="B123:C123"/>
    <mergeCell ref="D123:F123"/>
    <mergeCell ref="I123:K123"/>
    <mergeCell ref="M123:O123"/>
    <mergeCell ref="P123:R123"/>
    <mergeCell ref="B122:C122"/>
    <mergeCell ref="D122:F122"/>
    <mergeCell ref="I126:K126"/>
    <mergeCell ref="M126:O126"/>
    <mergeCell ref="P126:R126"/>
    <mergeCell ref="D125:F125"/>
    <mergeCell ref="I125:K125"/>
    <mergeCell ref="M125:O125"/>
    <mergeCell ref="P125:R125"/>
    <mergeCell ref="B125:C125"/>
    <mergeCell ref="B124:C124"/>
    <mergeCell ref="D124:F124"/>
    <mergeCell ref="I124:K124"/>
    <mergeCell ref="M124:O124"/>
    <mergeCell ref="P124:R124"/>
    <mergeCell ref="B126:C126"/>
    <mergeCell ref="D126:F126"/>
    <mergeCell ref="D129:F129"/>
    <mergeCell ref="I129:K129"/>
    <mergeCell ref="B129:C129"/>
    <mergeCell ref="M129:O129"/>
    <mergeCell ref="P129:R129"/>
    <mergeCell ref="B127:C127"/>
    <mergeCell ref="D127:F127"/>
    <mergeCell ref="I127:K127"/>
    <mergeCell ref="M127:O127"/>
    <mergeCell ref="P127:R127"/>
    <mergeCell ref="B128:C128"/>
    <mergeCell ref="D128:F128"/>
    <mergeCell ref="I128:K128"/>
    <mergeCell ref="M128:O128"/>
    <mergeCell ref="P128:R128"/>
    <mergeCell ref="P136:R136"/>
    <mergeCell ref="P135:R135"/>
    <mergeCell ref="B134:C134"/>
    <mergeCell ref="I19:K19"/>
    <mergeCell ref="M19:O19"/>
    <mergeCell ref="P19:R19"/>
    <mergeCell ref="B38:C38"/>
    <mergeCell ref="D38:F38"/>
    <mergeCell ref="I38:K38"/>
    <mergeCell ref="M38:O38"/>
    <mergeCell ref="P38:R38"/>
    <mergeCell ref="B27:C27"/>
    <mergeCell ref="D27:F27"/>
    <mergeCell ref="I27:K27"/>
    <mergeCell ref="M27:O27"/>
    <mergeCell ref="P27:R27"/>
    <mergeCell ref="P24:R24"/>
    <mergeCell ref="B24:C24"/>
    <mergeCell ref="D24:F24"/>
    <mergeCell ref="I24:K24"/>
    <mergeCell ref="P26:R26"/>
    <mergeCell ref="M24:O24"/>
    <mergeCell ref="M25:O25"/>
    <mergeCell ref="P35:R35"/>
    <mergeCell ref="B144:C144"/>
    <mergeCell ref="D144:F144"/>
    <mergeCell ref="I144:K144"/>
    <mergeCell ref="M144:O144"/>
    <mergeCell ref="P144:R144"/>
    <mergeCell ref="B145:C145"/>
    <mergeCell ref="D145:F145"/>
    <mergeCell ref="I145:K145"/>
    <mergeCell ref="M145:O145"/>
    <mergeCell ref="P145:R145"/>
    <mergeCell ref="B142:C142"/>
    <mergeCell ref="D142:F142"/>
    <mergeCell ref="I142:K142"/>
    <mergeCell ref="M142:O142"/>
    <mergeCell ref="P142:R142"/>
    <mergeCell ref="B143:C143"/>
    <mergeCell ref="D143:F143"/>
    <mergeCell ref="I143:K143"/>
    <mergeCell ref="M143:O143"/>
    <mergeCell ref="P143:R143"/>
    <mergeCell ref="M138:O138"/>
    <mergeCell ref="P138:R138"/>
    <mergeCell ref="B141:C141"/>
    <mergeCell ref="D141:F141"/>
    <mergeCell ref="I141:K141"/>
    <mergeCell ref="M141:O141"/>
    <mergeCell ref="P141:R141"/>
    <mergeCell ref="B132:C132"/>
    <mergeCell ref="D132:F132"/>
    <mergeCell ref="I132:K132"/>
    <mergeCell ref="M132:O132"/>
    <mergeCell ref="P132:R132"/>
    <mergeCell ref="B137:C137"/>
    <mergeCell ref="B138:C138"/>
    <mergeCell ref="D138:F138"/>
    <mergeCell ref="I138:K138"/>
    <mergeCell ref="D137:F137"/>
    <mergeCell ref="I137:K137"/>
    <mergeCell ref="M137:O137"/>
    <mergeCell ref="P137:R137"/>
    <mergeCell ref="B136:C136"/>
    <mergeCell ref="D136:F136"/>
    <mergeCell ref="I136:K136"/>
    <mergeCell ref="M136:O136"/>
    <mergeCell ref="A106:A107"/>
    <mergeCell ref="A110:A111"/>
    <mergeCell ref="B34:C34"/>
    <mergeCell ref="D34:F34"/>
    <mergeCell ref="I34:K34"/>
    <mergeCell ref="B94:C94"/>
    <mergeCell ref="D94:F94"/>
    <mergeCell ref="I94:K94"/>
    <mergeCell ref="M94:O94"/>
    <mergeCell ref="P94:R94"/>
    <mergeCell ref="B97:C97"/>
    <mergeCell ref="I97:K97"/>
    <mergeCell ref="M97:O97"/>
    <mergeCell ref="B96:C96"/>
    <mergeCell ref="A100:A101"/>
    <mergeCell ref="S100:S101"/>
    <mergeCell ref="P100:R101"/>
    <mergeCell ref="M100:O101"/>
    <mergeCell ref="L100:L101"/>
    <mergeCell ref="I100:K101"/>
    <mergeCell ref="H100:H101"/>
    <mergeCell ref="G100:G101"/>
    <mergeCell ref="D100:F101"/>
    <mergeCell ref="B100:C101"/>
  </mergeCells>
  <pageMargins left="0.7" right="0.7" top="0.75" bottom="0.75" header="0.3" footer="0.3"/>
  <pageSetup paperSize="9" scale="45" orientation="portrait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2018-08-15T04:04:30Z</cp:lastPrinted>
  <dcterms:created xsi:type="dcterms:W3CDTF">2018-01-25T02:58:02Z</dcterms:created>
  <dcterms:modified xsi:type="dcterms:W3CDTF">2018-08-16T02:07:34Z</dcterms:modified>
</cp:coreProperties>
</file>