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12" windowWidth="22980" windowHeight="8688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P15" i="1" l="1"/>
  <c r="P18" i="1"/>
  <c r="P14" i="1" l="1"/>
  <c r="P101" i="1" l="1"/>
  <c r="P51" i="1"/>
  <c r="P50" i="1"/>
  <c r="P23" i="1"/>
  <c r="L49" i="1" l="1"/>
  <c r="M69" i="1"/>
  <c r="L69" i="1"/>
  <c r="M66" i="1"/>
  <c r="L66" i="1"/>
  <c r="M62" i="1"/>
  <c r="L62" i="1"/>
  <c r="I69" i="1"/>
  <c r="I66" i="1"/>
  <c r="I62" i="1"/>
  <c r="M38" i="1" l="1"/>
  <c r="L38" i="1"/>
  <c r="I38" i="1"/>
  <c r="P26" i="1"/>
  <c r="P119" i="1" l="1"/>
  <c r="P102" i="1"/>
  <c r="P99" i="1"/>
  <c r="P93" i="1"/>
  <c r="P88" i="1"/>
  <c r="P87" i="1"/>
  <c r="P86" i="1"/>
  <c r="P85" i="1"/>
  <c r="P84" i="1"/>
  <c r="P83" i="1"/>
  <c r="P81" i="1"/>
  <c r="P78" i="1"/>
  <c r="P76" i="1"/>
  <c r="P74" i="1"/>
  <c r="P70" i="1"/>
  <c r="P71" i="1"/>
  <c r="P72" i="1"/>
  <c r="P73" i="1"/>
  <c r="P67" i="1"/>
  <c r="P68" i="1"/>
  <c r="P65" i="1"/>
  <c r="P64" i="1"/>
  <c r="P63" i="1"/>
  <c r="P60" i="1"/>
  <c r="P57" i="1"/>
  <c r="P56" i="1"/>
  <c r="P48" i="1"/>
  <c r="P47" i="1"/>
  <c r="P46" i="1"/>
  <c r="P41" i="1"/>
  <c r="P40" i="1"/>
  <c r="P39" i="1"/>
  <c r="P38" i="1"/>
  <c r="P36" i="1"/>
  <c r="P37" i="1"/>
  <c r="P34" i="1"/>
  <c r="P33" i="1"/>
  <c r="P82" i="1"/>
  <c r="P94" i="1"/>
  <c r="P95" i="1"/>
  <c r="P96" i="1"/>
  <c r="P97" i="1"/>
  <c r="P98" i="1"/>
  <c r="P104" i="1"/>
  <c r="P106" i="1"/>
  <c r="P109" i="1"/>
  <c r="P116" i="1"/>
  <c r="P117" i="1"/>
  <c r="P118" i="1"/>
  <c r="M80" i="1"/>
  <c r="L80" i="1"/>
  <c r="I80" i="1"/>
  <c r="M108" i="1"/>
  <c r="L108" i="1"/>
  <c r="I108" i="1"/>
  <c r="I103" i="1"/>
  <c r="M92" i="1"/>
  <c r="L92" i="1"/>
  <c r="I92" i="1"/>
  <c r="P92" i="1" l="1"/>
  <c r="P80" i="1"/>
  <c r="M32" i="1"/>
  <c r="L32" i="1"/>
  <c r="I32" i="1"/>
  <c r="P32" i="1" l="1"/>
  <c r="M16" i="1"/>
  <c r="L16" i="1"/>
  <c r="I16" i="1"/>
  <c r="M115" i="1"/>
  <c r="L115" i="1"/>
  <c r="I115" i="1"/>
  <c r="P115" i="1" l="1"/>
  <c r="I89" i="1"/>
  <c r="I79" i="1" s="1"/>
  <c r="L89" i="1"/>
  <c r="M89" i="1"/>
  <c r="M103" i="1"/>
  <c r="P103" i="1" s="1"/>
  <c r="L103" i="1"/>
  <c r="M54" i="1"/>
  <c r="M49" i="1"/>
  <c r="M35" i="1"/>
  <c r="M23" i="1"/>
  <c r="L23" i="1"/>
  <c r="I23" i="1"/>
  <c r="M79" i="1" l="1"/>
  <c r="L79" i="1"/>
  <c r="P79" i="1" l="1"/>
  <c r="P13" i="1"/>
  <c r="M12" i="1"/>
  <c r="M122" i="1" s="1"/>
  <c r="L12" i="1"/>
  <c r="I12" i="1"/>
  <c r="P12" i="1" l="1"/>
  <c r="P69" i="1"/>
  <c r="P66" i="1"/>
  <c r="P62" i="1"/>
  <c r="L54" i="1"/>
  <c r="P54" i="1" s="1"/>
  <c r="P49" i="1"/>
  <c r="L35" i="1"/>
  <c r="P35" i="1" s="1"/>
  <c r="L20" i="1"/>
  <c r="L122" i="1" s="1"/>
  <c r="P122" i="1" l="1"/>
  <c r="I54" i="1"/>
  <c r="I20" i="1"/>
  <c r="P22" i="1"/>
  <c r="P21" i="1"/>
  <c r="P20" i="1" l="1"/>
  <c r="I49" i="1" l="1"/>
  <c r="I35" i="1" l="1"/>
  <c r="I122" i="1" s="1"/>
  <c r="P16" i="1" l="1"/>
</calcChain>
</file>

<file path=xl/sharedStrings.xml><?xml version="1.0" encoding="utf-8"?>
<sst xmlns="http://schemas.openxmlformats.org/spreadsheetml/2006/main" count="557" uniqueCount="374">
  <si>
    <t xml:space="preserve">                            </t>
  </si>
  <si>
    <t>№/№</t>
  </si>
  <si>
    <t>Наименование  программы/подпрограммы/ мероприятий</t>
  </si>
  <si>
    <t>Ведомство</t>
  </si>
  <si>
    <t>Раздел/подраздел</t>
  </si>
  <si>
    <t>Исполнено (кассовый расход)</t>
  </si>
  <si>
    <t>%  исполнения</t>
  </si>
  <si>
    <t xml:space="preserve">Направление расходования средств в рамках </t>
  </si>
  <si>
    <t>1.2.</t>
  </si>
  <si>
    <t>1.3.</t>
  </si>
  <si>
    <t>Муниципальная программа "Социальная поддержка граждан в городском округе "поселок Палана" на 2016-2020 годы"</t>
  </si>
  <si>
    <t>Муниципальная программа "Развитие малого и среднего предпринимательства на территории городского округа "поселок Палана" на 2014-2019 годы"</t>
  </si>
  <si>
    <t>Расходы на реализацию муниципальных  программ (зарезервированные ассигнования)</t>
  </si>
  <si>
    <t>13.</t>
  </si>
  <si>
    <t>Всего</t>
  </si>
  <si>
    <t>011</t>
  </si>
  <si>
    <t>0104</t>
  </si>
  <si>
    <t>1006</t>
  </si>
  <si>
    <t>0801</t>
  </si>
  <si>
    <t>0804</t>
  </si>
  <si>
    <t>3.1.</t>
  </si>
  <si>
    <t>3.2.</t>
  </si>
  <si>
    <t>0701</t>
  </si>
  <si>
    <t>0702</t>
  </si>
  <si>
    <t>0703</t>
  </si>
  <si>
    <t>0709</t>
  </si>
  <si>
    <t>0707</t>
  </si>
  <si>
    <t>0314</t>
  </si>
  <si>
    <t>0412</t>
  </si>
  <si>
    <t>014</t>
  </si>
  <si>
    <t>0501</t>
  </si>
  <si>
    <t>0502</t>
  </si>
  <si>
    <t>0409</t>
  </si>
  <si>
    <t>0503</t>
  </si>
  <si>
    <t>0113</t>
  </si>
  <si>
    <t>0309</t>
  </si>
  <si>
    <t>Подпрограмма "Социальная поддержка отдельных категорий граждан"</t>
  </si>
  <si>
    <t>2.1.</t>
  </si>
  <si>
    <t>Основное мероприятие "Осуществление дополнительных мер социальной защиты граждан, оказавшихся в сложной жизненной ситуации"</t>
  </si>
  <si>
    <t>Основное мероприятие "Единовременные выплаты отдельным категориям граждан, проживающих в городском округе "поселок Палана", в связи с проведением мероприятий, посвященных дням воинской славы России, праздничным, памятным и иным значимым датам"</t>
  </si>
  <si>
    <t>Основное мероприятие "Оплата ритуальных услуг по захоронению лиц без определенного места жительства, умерших на территории городского округа "поселок Палана"</t>
  </si>
  <si>
    <t>Основное мероприятие "Организация мероприятий по ремонту квартир инвалидам 1, 2 группы, одиноко проживающим неработающим пенсионерам"</t>
  </si>
  <si>
    <t>2.2.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</si>
  <si>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 дополнительного образования детей муниципальных общеобразовательных организациях в Камчатском крае</t>
  </si>
  <si>
    <t xml:space="preserve"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   </t>
  </si>
  <si>
    <t>Основное мероприятие "Патриотическое воспитание граждан в городском округе "поселок Палана".</t>
  </si>
  <si>
    <t>5.</t>
  </si>
  <si>
    <t>6.</t>
  </si>
  <si>
    <t>Основное мероприятие "Обеспечение деятельности консультационного пункта для предпринимателей, зарегистрированных на территории городского округа "поселок Палана" (софинансирование из местного бюджета).</t>
  </si>
  <si>
    <t>Основное мероприятие "Предоставление грантов начинающим предпринимателям на создание собственного бизнеса" (софинансирование из местного бюджета).</t>
  </si>
  <si>
    <t>8.</t>
  </si>
  <si>
    <t>Основное мероприятие " Укрепление материально-технической базы традиционных отраслей хозяйствования в городском округе "поселок Палана"</t>
  </si>
  <si>
    <t>Основное мероприятие "Развитие гражданской обороны городского округа "поселок Палана"</t>
  </si>
  <si>
    <t>Основное мероприятие "Обеспечение деятельности и содержание подведомственных учреждений ЕДДС"</t>
  </si>
  <si>
    <t>Основное мероприятие "Комплекс мероприятий по выполнению перечня мероприятий по реализации Комплексного плана противодействия идеологии терроризма в РФ годы на территории городского округа "поселок Палана"</t>
  </si>
  <si>
    <t>9.</t>
  </si>
  <si>
    <t>1004</t>
  </si>
  <si>
    <t>Городской округ "поселок Палана"</t>
  </si>
  <si>
    <t>Подпрограмм, в разрезе мероприятий:</t>
  </si>
  <si>
    <t>Основное мероприятие "Мероприятия по приобретению новогодних подарков отдельным категориям граждан"</t>
  </si>
  <si>
    <t>Подпрограмма "Приобретение, создание, выявление и государственная регистрация права муниципальной собственности на муниципальное имущество с целью увеличения объема имущества вовлеченного в хозяйственный оборот и доход от его использования"</t>
  </si>
  <si>
    <t>1.</t>
  </si>
  <si>
    <t>1.1.</t>
  </si>
  <si>
    <t>2.</t>
  </si>
  <si>
    <t>3.</t>
  </si>
  <si>
    <t>Основное мероприятие " Укрепление материально-технической базы традиционных отраслей хозяйствования в городском округе "поселок Палана" (за счет средств краевого бюджета)</t>
  </si>
  <si>
    <t>4.</t>
  </si>
  <si>
    <t>7.</t>
  </si>
  <si>
    <t>7.1.</t>
  </si>
  <si>
    <t>7.2.</t>
  </si>
  <si>
    <t>Субвенции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</si>
  <si>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12.</t>
  </si>
  <si>
    <t>13.1.</t>
  </si>
  <si>
    <t>13.2.</t>
  </si>
  <si>
    <t>Субвенции на  выплату единовременного пособия при всех формах устройства детей, лишенных родительского попечения, в семью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</si>
  <si>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</si>
  <si>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</si>
  <si>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13.4.</t>
  </si>
  <si>
    <t>13.3.</t>
  </si>
  <si>
    <t>14.</t>
  </si>
  <si>
    <t>15.</t>
  </si>
  <si>
    <t>16.</t>
  </si>
  <si>
    <t>17.</t>
  </si>
  <si>
    <t>МКДОУ №2 детский сад "Солнышко"</t>
  </si>
  <si>
    <t xml:space="preserve"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Камчатском крае </t>
  </si>
  <si>
    <t xml:space="preserve">Субвенции для осуществления государственных полномочий Камчатского края  по выплате ежемесячной доплаты к  заработной плате педагогическим работникам, 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 </t>
  </si>
  <si>
    <t>17.1.</t>
  </si>
  <si>
    <t>17.2.</t>
  </si>
  <si>
    <t>МКДОУ №1 детский сад "Рябинка"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</si>
  <si>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</si>
  <si>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МКОУ "Средняя общеобразовательная школа №1 пгт. Палана"</t>
  </si>
  <si>
    <t>КУМИ</t>
  </si>
  <si>
    <t>21.</t>
  </si>
  <si>
    <t>МУНИЦИПАЛЬНЫЕ ПРОГРАММЫ</t>
  </si>
  <si>
    <t>Утверждено (уточненный объем ассигнований) на 2018 год</t>
  </si>
  <si>
    <t>1.наименование;                                                                                             2.натуральные показатели;                                                                                                  3. сумма ( рублей)</t>
  </si>
  <si>
    <t>02 2 20 40110</t>
  </si>
  <si>
    <t>02 3 31 40120</t>
  </si>
  <si>
    <t>02 3 32 41120</t>
  </si>
  <si>
    <t>09 1 10 09990</t>
  </si>
  <si>
    <t>09 1 20 09990</t>
  </si>
  <si>
    <t>15 1 01 11050</t>
  </si>
  <si>
    <t>15 1 01 40060</t>
  </si>
  <si>
    <t>Основное мероприятие "Развитие инфраструктуры электронного правительства в городском округе "поселок Палана" (софинансирование из местного бюджета)</t>
  </si>
  <si>
    <t>Основное мероприятие "Развитие инфраструктуры электронного правительства в городском округе "поселок Палана" (за счет средств краевого бюджета)</t>
  </si>
  <si>
    <t>13 1 01 11070</t>
  </si>
  <si>
    <t>13 1 02 11080</t>
  </si>
  <si>
    <t>13 1 03 11090</t>
  </si>
  <si>
    <t>13 2 04 11070</t>
  </si>
  <si>
    <t>13 2 05 11070</t>
  </si>
  <si>
    <t>4.1.</t>
  </si>
  <si>
    <t>4.2.</t>
  </si>
  <si>
    <t>4.3.</t>
  </si>
  <si>
    <t>05 1 01 09990</t>
  </si>
  <si>
    <t>06 1 01 09990</t>
  </si>
  <si>
    <t>08 3 38 11100</t>
  </si>
  <si>
    <t>04 2 32 09990</t>
  </si>
  <si>
    <t>04 4 33 09990</t>
  </si>
  <si>
    <t>03 1 11 09990</t>
  </si>
  <si>
    <t>03 2 21 11160</t>
  </si>
  <si>
    <t>02 1 13 21030</t>
  </si>
  <si>
    <t>12.1.</t>
  </si>
  <si>
    <t>02 3 33 40210</t>
  </si>
  <si>
    <t>02 3 34 40160</t>
  </si>
  <si>
    <t>12.2.</t>
  </si>
  <si>
    <t>02 3 36 52600</t>
  </si>
  <si>
    <t>12.3.</t>
  </si>
  <si>
    <t>Субвенции для осуществления государственных полномочий по опеке и попечительству в  Камчатском крае в части расходов на  выплату вознаграждения  опекунам совершеннолетних недееспособных граждан, проживающих  в Камчатском крае</t>
  </si>
  <si>
    <t>02 3 37 40150</t>
  </si>
  <si>
    <t>12.4.</t>
  </si>
  <si>
    <t>02 1 12 21020</t>
  </si>
  <si>
    <t>02 1 14 21040</t>
  </si>
  <si>
    <t>02 1 15 21050</t>
  </si>
  <si>
    <t>02 1 16 21070</t>
  </si>
  <si>
    <t>02 1 17 21060</t>
  </si>
  <si>
    <t>13.5.</t>
  </si>
  <si>
    <t>01 1 01 09990</t>
  </si>
  <si>
    <t>04 1 10 11160</t>
  </si>
  <si>
    <t>04 1 11 40230</t>
  </si>
  <si>
    <t>04 1 14 40190</t>
  </si>
  <si>
    <t>16.1.</t>
  </si>
  <si>
    <t>16.2.</t>
  </si>
  <si>
    <t>16.3.</t>
  </si>
  <si>
    <t>04 2 20 11160</t>
  </si>
  <si>
    <t>04 2 21 40170</t>
  </si>
  <si>
    <t>04 2 23 40250</t>
  </si>
  <si>
    <t>04 3 30 09990</t>
  </si>
  <si>
    <t>04 3 31 40060</t>
  </si>
  <si>
    <t>04 2 31 09990</t>
  </si>
  <si>
    <t>04 4 40 09990</t>
  </si>
  <si>
    <t>1003</t>
  </si>
  <si>
    <t>04 2 22 40180</t>
  </si>
  <si>
    <t>10 2 20 11010</t>
  </si>
  <si>
    <t>10 1 11 11050</t>
  </si>
  <si>
    <t>10 1 12 11050</t>
  </si>
  <si>
    <t>10 1 13 11050</t>
  </si>
  <si>
    <t>10 1 14 11050</t>
  </si>
  <si>
    <t>10 1 17 11050</t>
  </si>
  <si>
    <t>10 2 21 11060</t>
  </si>
  <si>
    <t>07 1 21 09990</t>
  </si>
  <si>
    <t>07 1 31 09990</t>
  </si>
  <si>
    <t>08 4 42 11120</t>
  </si>
  <si>
    <t>10 1 16 11120</t>
  </si>
  <si>
    <t>08 1 12 11130</t>
  </si>
  <si>
    <t>08 1 12 40060</t>
  </si>
  <si>
    <t>08 3 10 11150</t>
  </si>
  <si>
    <t>08 3 11 11150</t>
  </si>
  <si>
    <t>08 3 39 11140</t>
  </si>
  <si>
    <t>11 0 05 L9990</t>
  </si>
  <si>
    <t>11 0 05 R4970</t>
  </si>
  <si>
    <t>02 4 41 40290</t>
  </si>
  <si>
    <t>18.</t>
  </si>
  <si>
    <t>22.</t>
  </si>
  <si>
    <t>23.</t>
  </si>
  <si>
    <t>24.1.</t>
  </si>
  <si>
    <t>24.2.</t>
  </si>
  <si>
    <t>Отчет о реализации муниципальных  программ (в разрезе мероприятий) за 1 квартал 2018 года</t>
  </si>
  <si>
    <t>08 2 22 11130</t>
  </si>
  <si>
    <t>08 2 22 40060</t>
  </si>
  <si>
    <t>Основное мероприятие "Обеспечение деятельности консультационного пункта для предпринимателей, зарегистрированных на территории городского округа "поселок Палана" (софинансирование из краевого бюджета).</t>
  </si>
  <si>
    <t>07 1 21 40060</t>
  </si>
  <si>
    <t>Основное мероприятие "Предоставление грантов начинающим предпринимателям на создание собственного бизнеса" (софинансирование из краевого бюджета).</t>
  </si>
  <si>
    <t>07 1 31 40060</t>
  </si>
  <si>
    <t>08 3 10 40060</t>
  </si>
  <si>
    <t>0405</t>
  </si>
  <si>
    <t>14 1 01 40060</t>
  </si>
  <si>
    <t>14 1 01 S1190</t>
  </si>
  <si>
    <t>13 2 05 40060</t>
  </si>
  <si>
    <t>Основное мероприятие. Организация и проведение Всероссийского физкультурно-спортивного комплекса "Готов к труду и обороне".Реализация мероприятий соответствующей подпрограммы в рамках соответствующей МП. За счет средств краевого бюджета</t>
  </si>
  <si>
    <t>1102</t>
  </si>
  <si>
    <t>01 1 15 40380</t>
  </si>
  <si>
    <t>4.4.</t>
  </si>
  <si>
    <t>19</t>
  </si>
  <si>
    <t>20.1</t>
  </si>
  <si>
    <t>20.2</t>
  </si>
  <si>
    <t>12 0 01 R5550</t>
  </si>
  <si>
    <t>12 0 01 S1190</t>
  </si>
  <si>
    <t>12 0 02 40060</t>
  </si>
  <si>
    <t>12 0 02 l9990</t>
  </si>
  <si>
    <t>12 0 02 R5600</t>
  </si>
  <si>
    <t>12 0 02 S1190</t>
  </si>
  <si>
    <t>11 1 05 S1190</t>
  </si>
  <si>
    <t>2.3.</t>
  </si>
  <si>
    <t>МП "Устойчивое развитие коренных малочисленных народов Севера, Сибири и Дальнего Востока, проживающих на территории городского  округа "поселок Палана"</t>
  </si>
  <si>
    <t>Муниципальная программа "Энергоэффективность, 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территории  на 2016-2020 годы"</t>
  </si>
  <si>
    <t>0500</t>
  </si>
  <si>
    <t>08 2 21 40070</t>
  </si>
  <si>
    <t>08 2 21 S1130</t>
  </si>
  <si>
    <t>8.1.</t>
  </si>
  <si>
    <t>8.2.</t>
  </si>
  <si>
    <t>0800</t>
  </si>
  <si>
    <t>Муниципальная программа «Развитие культуры в городском округе «посёлок Палана» на 2016 -2020  годы»</t>
  </si>
  <si>
    <t>9.1.</t>
  </si>
  <si>
    <t>9.2.</t>
  </si>
  <si>
    <t>03 1 12 40060</t>
  </si>
  <si>
    <t>9.3.</t>
  </si>
  <si>
    <t>03 1 12 S1190</t>
  </si>
  <si>
    <t>03 1 13 40060</t>
  </si>
  <si>
    <t>03 1 13 S1190</t>
  </si>
  <si>
    <t xml:space="preserve">011 </t>
  </si>
  <si>
    <t>03 1 14 40060</t>
  </si>
  <si>
    <t xml:space="preserve">0801 </t>
  </si>
  <si>
    <t>03 1 14 S1190</t>
  </si>
  <si>
    <t>Муниципальная программа  "Устойчивое развитие коренных малочисленных народов Севера и Дальнего Востока, проживающих на территории городского округа "поселок Палана" на 2016-2020 годы"</t>
  </si>
  <si>
    <t>Муниципальная программа "Безопасность городского округа "поселок Палана" на 2017-2020 годы".</t>
  </si>
  <si>
    <t>Основное мероприятие "Обеспечение антитеррористической защиты в местах с массовым пребыванием людей" за счет средств краевого бюджета</t>
  </si>
  <si>
    <t xml:space="preserve">Муниципальная программа "Развитие образования в городском округе "поселок Палана" на 2018-2020 годы" Подпрограмма "Развитие общего образования"  </t>
  </si>
  <si>
    <t>Основное мероприятие. Мероприятия направленные на профилактику межнациональных конфликтов, сохранение и развитие культуры и языков коренных малочисленных народов Севера. Реализация мероприятий соответствующей подпрограммы в рамках соответствующей МП, за исключением обособленных расходов, которым присваиваются уникальные коды</t>
  </si>
  <si>
    <t>Основное мероприятие. "Сохранение и развитие национальной культуры, традиций и обычаев коренных малочисленных народов Севера, Сибири и Дальнего Востока" за счет средств краевого бюджета</t>
  </si>
  <si>
    <t>Основное мероприятие. "Сохранение и развитие национальной культуры, традиций и обычаев коренных малочисленных народов Севера, Сибири и Дальнего Востока" (софинансирование из местного бюджета).</t>
  </si>
  <si>
    <t xml:space="preserve"> Основное мероприятие. "Проведение мероприятий по укреплению материально-технической базы " за счет средств краевого бюджета</t>
  </si>
  <si>
    <t>Основное мероприятие. "Проведение мероприятий по укреплению материально-технической базы " (софинансирование из местного бюджета).</t>
  </si>
  <si>
    <t>9.4.</t>
  </si>
  <si>
    <t>9.5.</t>
  </si>
  <si>
    <t>9.6.</t>
  </si>
  <si>
    <t>9.7.</t>
  </si>
  <si>
    <t>9.8.</t>
  </si>
  <si>
    <t>18.1.</t>
  </si>
  <si>
    <t>18.2.</t>
  </si>
  <si>
    <t>18.3.</t>
  </si>
  <si>
    <t>18.4.</t>
  </si>
  <si>
    <t>18.5.</t>
  </si>
  <si>
    <t>18.6.</t>
  </si>
  <si>
    <t>18.7.</t>
  </si>
  <si>
    <t>18.8.</t>
  </si>
  <si>
    <t>18.9.</t>
  </si>
  <si>
    <t>19.1.</t>
  </si>
  <si>
    <t>19.2.</t>
  </si>
  <si>
    <t>19.3.</t>
  </si>
  <si>
    <t>19.4.</t>
  </si>
  <si>
    <t>19.5.</t>
  </si>
  <si>
    <t>19.6.</t>
  </si>
  <si>
    <t>19.7.</t>
  </si>
  <si>
    <t>Основное мероприятие "Приобретение модульной пекарни"за счет средств краевого бюджета</t>
  </si>
  <si>
    <t xml:space="preserve">Муниципальная программа "Развитие хлебопекарного производства на территории городского округа "поселок Палана" на 2018 год" </t>
  </si>
  <si>
    <t>20.</t>
  </si>
  <si>
    <t>Основное мероприятие "Приобретение модульной пекарни"</t>
  </si>
  <si>
    <t>22.1.</t>
  </si>
  <si>
    <t>22.2.</t>
  </si>
  <si>
    <t>22.3.</t>
  </si>
  <si>
    <t>22.4.</t>
  </si>
  <si>
    <t>21.1.</t>
  </si>
  <si>
    <t>21.2.</t>
  </si>
  <si>
    <t xml:space="preserve">Муниципальная программа "Энергоэффективность, 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территории  на 2016-2020 годы". </t>
  </si>
  <si>
    <t>19.8.</t>
  </si>
  <si>
    <t>Муниципальная программа «Формирование комфортной городской среды в городском округе «поселок Палана» на 2018 - 2022 годы»</t>
  </si>
  <si>
    <t>Основное мероприятие " Благоустройство дворовых территорий городского округа "поселок Палана"за счет средств краевого бюджета</t>
  </si>
  <si>
    <t xml:space="preserve"> Основное мероприятие " Благоустройство дворовых территорий городского округа "поселок Палана"</t>
  </si>
  <si>
    <t>Основное мероприятие " Благоустройство общественных территорий городского округа "поселок Палана", в том  числе территории соответствующего назначения (площадей, улиц,  пешеходных зон, скверов, парков, иных территорий)"за счет средств краевого бюджета</t>
  </si>
  <si>
    <t>Основное мероприятие " Благоустройство общественных территорий городского округа "поселок Палана", в том  числе территории соответствующего назначения (площадей, улиц,  пешеходных зон, скверов, парков, иных территорий)"</t>
  </si>
  <si>
    <t>24.</t>
  </si>
  <si>
    <t>Муниципальная программа «Обеспечение жильем молодых семей в городском округе «посёлок Палана» на 2018-2020 годы»</t>
  </si>
  <si>
    <t>Основное мероприятие. " Предоставление молодым семьям социальных  выплат на приобретение жилья или оплату первоначального о взноса при получении ипотечного жилищного кредита"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</si>
  <si>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Основное мероприятие. " Предоставление молодым семьям социальных  выплат на приобретение жилья или оплату первоначального о взноса при получении ипотечного жилищного кредита" за счет средств краевого бюджета</t>
  </si>
  <si>
    <t>Муниципальная программа «Социальная поддержка граждан в городском округе «поселок Палана» на 2016-2020 годы». Подпрограмма "Обеспечение жильем отдельных категорий граждан". За счет субвенции на выполнение госполномочий КК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</si>
  <si>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24.3.</t>
  </si>
  <si>
    <t>25.</t>
  </si>
  <si>
    <t>26.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</si>
  <si>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</si>
  <si>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</si>
  <si>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</si>
  <si>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</si>
  <si>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</si>
  <si>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</si>
  <si>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</si>
  <si>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</si>
  <si>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 xml:space="preserve">МП "Развитие информационно-телекоммуникационной инфраструктуры и обеспечения информационной безопасности в городском округе "поселок Палана" Основное мероприятие "Развитие инфраструктуры электронного правительства в городском округе "поселок Палана" </t>
  </si>
  <si>
    <t>Муниципальная программа «Профилактика правонарушений и преступлений на территории      городского округа «поселок Палана» на 2018 - 2020 годы» 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</si>
  <si>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Муниципальной программы «Повышение безопасности дорожного движения на территории городского округа «поселок Палана»»  на 2018 - 2020 годы».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</si>
  <si>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Муниципальная программа "Социальная поддержка граждан в городском округе "поселок Палана" на 2016-2020 годы" Подпрограмма  "Социальная поддержка отдельных категорий граждан".    Основное мероприятие "Доплаты к пенсиям за выслугу лет муниципальным служащим в городском округе "поселок Палана"</t>
  </si>
  <si>
    <t>Подпрограмма "Социальная поддержка семьи и детей"  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</si>
  <si>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 xml:space="preserve">Муниципальная программа "Развитие физической культуры в городском округе "поселок Палана" на  2016-2020 годы" 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</si>
  <si>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 xml:space="preserve">Муниципальная программа  "Совершенствование управления муниципальным имуществом городского округа на 2015-2019 годы" </t>
  </si>
  <si>
    <t>02 1 11 40240</t>
  </si>
  <si>
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 (за счет средств краевого бюджета)   </t>
  </si>
  <si>
    <t>тыс. руб.</t>
  </si>
  <si>
    <r>
      <t xml:space="preserve">Подпрограмма "Социальное обслуживание населения" </t>
    </r>
    <r>
      <rPr>
        <sz val="12"/>
        <color theme="1"/>
        <rFont val="Times New Roman"/>
        <family val="1"/>
        <charset val="204"/>
      </rPr>
      <t xml:space="preserve"> Субвенции на выполнение  государственных полномочий Камчатского края  по социальному обслуживанию отдельных  категорий граждан</t>
    </r>
  </si>
  <si>
    <r>
      <t xml:space="preserve">Произведены расходы на  содержание специалиста  по соц. обслуживанию отдельных  категорий граждан, в том числе: ФОТ, соц. налог, на выплаты денежного содержания и иные выплаты работникам, прочая закупка товаров, работ и услуг. </t>
    </r>
    <r>
      <rPr>
        <b/>
        <sz val="12"/>
        <color theme="1"/>
        <rFont val="Times New Roman"/>
        <family val="1"/>
        <charset val="204"/>
      </rPr>
      <t>За счет средств краевого бюджета.</t>
    </r>
  </si>
  <si>
    <r>
      <rPr>
        <b/>
        <sz val="12"/>
        <color theme="1"/>
        <rFont val="Times New Roman"/>
        <family val="1"/>
        <charset val="204"/>
      </rPr>
      <t xml:space="preserve">Подпрограмма "Социальная поддержка семьи и детей"      </t>
    </r>
    <r>
      <rPr>
        <sz val="12"/>
        <color theme="1"/>
        <rFont val="Times New Roman"/>
        <family val="1"/>
        <charset val="204"/>
      </rPr>
      <t xml:space="preserve">                  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  </r>
  </si>
  <si>
    <r>
      <rPr>
        <b/>
        <sz val="12"/>
        <color theme="1"/>
        <rFont val="Times New Roman"/>
        <family val="1"/>
        <charset val="204"/>
      </rPr>
      <t xml:space="preserve">Подпрограмма "Социальная поддержка семьи и детей"   </t>
    </r>
    <r>
      <rPr>
        <sz val="12"/>
        <color theme="1"/>
        <rFont val="Times New Roman"/>
        <family val="1"/>
        <charset val="204"/>
      </rPr>
      <t xml:space="preserve">          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  </r>
  </si>
  <si>
    <r>
      <rPr>
        <b/>
        <sz val="12"/>
        <color theme="1"/>
        <rFont val="Times New Roman"/>
        <family val="1"/>
        <charset val="204"/>
      </rPr>
      <t>Подпрограмма  "Защита населения и территории городского округа "поселок Палана" от чрезвычайных ситуаций, обеспечение пожарной безопасности и развитие гражданской обороны"</t>
    </r>
    <r>
      <rPr>
        <sz val="12"/>
        <color theme="1"/>
        <rFont val="Times New Roman"/>
        <family val="1"/>
        <charset val="204"/>
      </rPr>
      <t>.Основное мероприятие "Повышение уровней готовности реагирования Паланского звена Камчатской ТП РСЧС на чрезвычайные ситуации природного и техногенного характера и защиты населения ГО "поселок Палана" от чрезвычайных ситуаций природного и техногенного характера, пожарной безопасности и безопасности людей на водных объектах"</t>
    </r>
  </si>
  <si>
    <r>
      <rPr>
        <b/>
        <sz val="12"/>
        <color theme="1"/>
        <rFont val="Times New Roman"/>
        <family val="1"/>
        <charset val="204"/>
      </rPr>
      <t>Подпрограмма  "Профилактика терроризма и экстремизма".</t>
    </r>
    <r>
      <rPr>
        <sz val="12"/>
        <color theme="1"/>
        <rFont val="Times New Roman"/>
        <family val="1"/>
        <charset val="204"/>
      </rPr>
      <t xml:space="preserve"> Основное мероприятие "Информирование граждан о методах предупреждения угрозы террористического акта, минимизации и ликвидации последствий ого проявлений, разъяснение сущности терроризма и его общественной опасности, формированию стойкого неприятия обществом, прежде всего молодежью, идеологии терроризма в различных его проявлениях"</t>
    </r>
  </si>
  <si>
    <r>
      <rPr>
        <b/>
        <sz val="12"/>
        <color theme="1"/>
        <rFont val="Times New Roman"/>
        <family val="1"/>
        <charset val="204"/>
      </rPr>
      <t>Подпрограмма "Чистая вода в городском округе "поселок Палана"</t>
    </r>
    <r>
      <rPr>
        <sz val="12"/>
        <color theme="1"/>
        <rFont val="Times New Roman"/>
        <family val="1"/>
        <charset val="204"/>
      </rPr>
      <t>. Основное мероприятие   "Проведение мероприятий, направленных на реконструкцию и строительство систем водоснабжения" За счет средств субсидии из бюджета Камчатского края</t>
    </r>
  </si>
  <si>
    <r>
      <rPr>
        <b/>
        <sz val="12"/>
        <color theme="1"/>
        <rFont val="Times New Roman"/>
        <family val="1"/>
        <charset val="204"/>
      </rPr>
      <t xml:space="preserve">Подпрограмма "Чистая вода в городском округе "поселок Палана". </t>
    </r>
    <r>
      <rPr>
        <sz val="12"/>
        <color theme="1"/>
        <rFont val="Times New Roman"/>
        <family val="1"/>
        <charset val="204"/>
      </rPr>
      <t xml:space="preserve">Мероприятия в области коммунального хозяйства </t>
    </r>
  </si>
  <si>
    <r>
      <rPr>
        <b/>
        <sz val="12"/>
        <color theme="1"/>
        <rFont val="Times New Roman"/>
        <family val="1"/>
        <charset val="204"/>
      </rPr>
      <t>Подпрограмма "Развитие общего образования"</t>
    </r>
    <r>
      <rPr>
        <sz val="12"/>
        <color theme="1"/>
        <rFont val="Times New Roman"/>
        <family val="1"/>
        <charset val="204"/>
      </rPr>
      <t xml:space="preserve">  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 </t>
    </r>
  </si>
  <si>
    <r>
      <t>Подпрограмма "Организация и проведение культурно-массовых мероприятий в городском округе "поселок Палана"</t>
    </r>
    <r>
      <rPr>
        <sz val="12"/>
        <color theme="1"/>
        <rFont val="Times New Roman"/>
        <family val="1"/>
        <charset val="204"/>
      </rPr>
      <t xml:space="preserve">Основное мероприятие "Организация и проведение культурно-массовых мероприятий, фестивалей, конкурсов"Реализация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  </r>
  </si>
  <si>
    <r>
      <t xml:space="preserve">Произведены расходы на реализацию следующих мероприятий: Крещение, масленица, трубят солдаты сбор, мисис мама к 8 марта, народные гулянья, день снега, 8 марта женщины пожилого возраста, бега на собачьих упряжках, лыжня России , 30-летие "Чакоки", пушно-меховая выставка, батарейки на мероприятия, расходн. хоз. материалы, доставка товаров по договру с ИП Салынский, доставка "Деловые линии",приобретение лототрона, Оплата услуг уборка территорий, завоз и вывоз аппаратуры к месту проведения мероприятий, завоз дров на сумму 600,00000 тыс. руб. Отправка детей на Фестиваль сказок в г. Вилючинск в сумме 127,52000 тыс. руб. </t>
    </r>
    <r>
      <rPr>
        <b/>
        <sz val="12"/>
        <color theme="1"/>
        <rFont val="Times New Roman"/>
        <family val="1"/>
        <charset val="204"/>
      </rPr>
      <t>Всего расходов за счет средств местного бюджета на сумму 727,52000 тыс. руб.</t>
    </r>
  </si>
  <si>
    <r>
      <rPr>
        <b/>
        <sz val="12"/>
        <color theme="1"/>
        <rFont val="Times New Roman"/>
        <family val="1"/>
        <charset val="204"/>
      </rPr>
      <t xml:space="preserve">Подпрограмма "Организация досуга населения"  Основное мероприятие"  </t>
    </r>
    <r>
      <rPr>
        <sz val="12"/>
        <color theme="1"/>
        <rFont val="Times New Roman"/>
        <family val="1"/>
        <charset val="204"/>
      </rPr>
      <t>Расходы на обеспечение деятельности (оказание услуг) учреждений, в том числе на предоставление муниципальным автономным учреждениям субсидий"</t>
    </r>
  </si>
  <si>
    <r>
      <t xml:space="preserve">Произведены расходы на выполнение муниципального задания МАУ "Центр культуры и досуга" (проведение мероприятий, содержание), в том числе ФОТ и соц.налог в сумме  2696,90300 тыс. руб. </t>
    </r>
    <r>
      <rPr>
        <b/>
        <sz val="12"/>
        <color theme="1"/>
        <rFont val="Times New Roman"/>
        <family val="1"/>
        <charset val="204"/>
      </rPr>
      <t xml:space="preserve">За  счет средств местного бюджета.          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</t>
    </r>
    <r>
      <rPr>
        <b/>
        <sz val="8"/>
        <color theme="1"/>
        <rFont val="Times New Roman"/>
        <family val="1"/>
        <charset val="204"/>
      </rPr>
      <t/>
    </r>
  </si>
  <si>
    <r>
      <t xml:space="preserve">Произведены расходы на доплаты к пенсиям за выслугу лет муниципальным служащим (17 человек)  </t>
    </r>
    <r>
      <rPr>
        <b/>
        <sz val="12"/>
        <color theme="1"/>
        <rFont val="Times New Roman"/>
        <family val="1"/>
        <charset val="204"/>
      </rPr>
      <t>За счет средств местного бюджета.</t>
    </r>
  </si>
  <si>
    <r>
      <t xml:space="preserve">Произведены расходы на оплату счетов АО "ЮЭСК" и  МУП "МИРЦ пгт. Палана" в связи  с предоставлением адресных жилищных субсидий гражданам (136 семей)  на оплату жилого помещения и коммунальных услу </t>
    </r>
    <r>
      <rPr>
        <b/>
        <sz val="12"/>
        <color theme="1"/>
        <rFont val="Times New Roman"/>
        <family val="1"/>
        <charset val="204"/>
      </rPr>
      <t>за счет средств краевого бюджета.</t>
    </r>
  </si>
  <si>
    <r>
      <rPr>
        <b/>
        <sz val="12"/>
        <rFont val="Times New Roman"/>
        <family val="1"/>
        <charset val="204"/>
      </rPr>
      <t xml:space="preserve">Произведены расходы: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На содержание детей в семьях опекунов (попечителей) и приемных семьях (число детей - 43) в сумме 1771,90000 тыс. руб.;                                                                                                                                             2.  На выплату вознаграждения, причитающегосчя приемным родителям (число приемных родителей -11) в сумме 2169,98590 тыс. руб.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Всего за счет средств краевого бюджета в общей сумме 3941,88588 тыс. руб.</t>
    </r>
  </si>
  <si>
    <r>
      <t xml:space="preserve">Произведены расходы на оказание адресной социальной помощи  гражданам, оказавшихся в сложной жизненной ситуации - 7 чел.  </t>
    </r>
    <r>
      <rPr>
        <b/>
        <sz val="12"/>
        <color theme="1"/>
        <rFont val="Times New Roman"/>
        <family val="1"/>
        <charset val="204"/>
      </rPr>
      <t>За счет средств местного бюджета.</t>
    </r>
  </si>
  <si>
    <r>
      <t xml:space="preserve">Произведены расходы на оказание адресной помощи отдельным категориям граждан в связи с проведением мероприятий, посвященных праздничным, памятным и иным значимым датам, в виде единовременной выплаты – всего 10 чел. </t>
    </r>
    <r>
      <rPr>
        <b/>
        <sz val="12"/>
        <color theme="1"/>
        <rFont val="Times New Roman"/>
        <family val="1"/>
        <charset val="204"/>
      </rPr>
      <t>За счет средств местного бюджета.</t>
    </r>
  </si>
  <si>
    <r>
      <rPr>
        <b/>
        <sz val="12"/>
        <color theme="1"/>
        <rFont val="Times New Roman"/>
        <family val="1"/>
        <charset val="204"/>
      </rPr>
      <t xml:space="preserve">Муниципальная программа "Развитие образования в городском округе "поселок Палана" на 2016-2017 годы" Подпрограмма "Развитие дошкольного образования"     </t>
    </r>
    <r>
      <rPr>
        <sz val="12"/>
        <color theme="1"/>
        <rFont val="Times New Roman"/>
        <family val="1"/>
        <charset val="204"/>
      </rPr>
      <t xml:space="preserve">                  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  </r>
  </si>
  <si>
    <r>
      <t xml:space="preserve">Произведены  расходы  на обеспечение деятельности учреждений  (выплата ФОТ,  соц.налог, проезд в отпуск, прочая закупка товаров, работ и услуг) в сумме 6161,05302 тыс. руб. </t>
    </r>
    <r>
      <rPr>
        <b/>
        <sz val="12"/>
        <color theme="1"/>
        <rFont val="Times New Roman"/>
        <family val="1"/>
        <charset val="204"/>
      </rPr>
      <t xml:space="preserve">За счет средств местного бюджета. </t>
    </r>
  </si>
  <si>
    <r>
      <t xml:space="preserve">Произведены расходы на содержание педагогических работников (выплата ФОТ,  соц.налог, расходы на приобретение  учебной и методической литературы, игрушек)  в сумме 2959,08857 тыс. руб. </t>
    </r>
    <r>
      <rPr>
        <b/>
        <sz val="12"/>
        <color theme="1"/>
        <rFont val="Times New Roman"/>
        <family val="1"/>
        <charset val="204"/>
      </rPr>
      <t>За счет средств краевого бюджета.</t>
    </r>
  </si>
  <si>
    <r>
      <t xml:space="preserve">Произведены расходы на ежемесячную доплату к  заработной плате музыкальному руководителю Лонгиновой Т.Б., имеющей звание - заслуженный работник культуры  </t>
    </r>
    <r>
      <rPr>
        <b/>
        <sz val="12"/>
        <color theme="1"/>
        <rFont val="Times New Roman"/>
        <family val="1"/>
        <charset val="204"/>
      </rPr>
      <t>за счет средств краевого бюджета.</t>
    </r>
  </si>
  <si>
    <r>
      <rPr>
        <b/>
        <sz val="12"/>
        <color theme="1"/>
        <rFont val="Times New Roman"/>
        <family val="1"/>
        <charset val="204"/>
      </rPr>
      <t xml:space="preserve">Муниципальная программа "Развитие образования в городском округе "поселок Палана" на 2016-2017 годы" Подпрограмма "Развитие дошкольного образования"     </t>
    </r>
    <r>
      <rPr>
        <sz val="12"/>
        <color theme="1"/>
        <rFont val="Times New Roman"/>
        <family val="1"/>
        <charset val="204"/>
      </rPr>
      <t xml:space="preserve"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  </r>
  </si>
  <si>
    <r>
      <t xml:space="preserve">Произведены  расходы  на обеспечение деятельности учреждений  (выплата ФОТ,  соц.налог, проезд в отпуск, прочая закупка товаров, работ и услуг) в сумме 11138,41168 тыс. руб. </t>
    </r>
    <r>
      <rPr>
        <b/>
        <sz val="12"/>
        <color theme="1"/>
        <rFont val="Times New Roman"/>
        <family val="1"/>
        <charset val="204"/>
      </rPr>
      <t xml:space="preserve">За счет средств местного бюджета. </t>
    </r>
  </si>
  <si>
    <r>
      <t xml:space="preserve">Произведены расходы на содержание педагогических работников (выплата ФОТ,  соц.налог, расходы на приобретение  учебной и методической литературы, игрушек)  в сумме 4469,94892 тыс. руб. </t>
    </r>
    <r>
      <rPr>
        <b/>
        <sz val="12"/>
        <color theme="1"/>
        <rFont val="Times New Roman"/>
        <family val="1"/>
        <charset val="204"/>
      </rPr>
      <t>За счет средств краевого бюджета.</t>
    </r>
  </si>
  <si>
    <r>
      <rPr>
        <b/>
        <sz val="12"/>
        <color rgb="FF000000"/>
        <rFont val="Times New Roman"/>
        <family val="1"/>
        <charset val="204"/>
      </rPr>
      <t xml:space="preserve">Муниципальная программа "Развитие образования в городском округе "поселок Палана" на 2016-2017 годы"   Подпрограмма "Развитие общего образования"                                 </t>
    </r>
    <r>
      <rPr>
        <sz val="12"/>
        <color rgb="FF000000"/>
        <rFont val="Times New Roman"/>
        <family val="1"/>
        <charset val="204"/>
      </rPr>
      <t xml:space="preserve"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  </r>
  </si>
  <si>
    <r>
      <t xml:space="preserve">Произведены расходы на обеспечение деятельности МКОУ "Средняя общеобразовательная школа № 1 пгт. Палана"  (выплата ФОТ,  соц.налог, проезд в отпуск,прочая закупка товаров, работ и услуг) </t>
    </r>
    <r>
      <rPr>
        <b/>
        <sz val="12"/>
        <color theme="1"/>
        <rFont val="Times New Roman"/>
        <family val="1"/>
        <charset val="204"/>
      </rPr>
      <t>за счет средств местного бюджета.</t>
    </r>
  </si>
  <si>
    <r>
      <t xml:space="preserve">Произведены расходы на содержание педагогических работников МКОУ "Средняя общеобразовательная школа № 1 пгт. Палана" (выплата ФОТ,  соц.налог, приобретение учебно-наглядных пособий)  </t>
    </r>
    <r>
      <rPr>
        <b/>
        <sz val="12"/>
        <color theme="1"/>
        <rFont val="Times New Roman"/>
        <family val="1"/>
        <charset val="204"/>
      </rPr>
      <t xml:space="preserve">за счет средств краевого бюджета. </t>
    </r>
  </si>
  <si>
    <r>
      <t xml:space="preserve">Произведены расходы на доплаты за классное руководство 22 педагогам (23 класса) МКОУ "Средняя общеобразовательная школа № 1 пгт. Палана". </t>
    </r>
    <r>
      <rPr>
        <b/>
        <sz val="12"/>
        <rFont val="Times New Roman"/>
        <family val="1"/>
        <charset val="204"/>
      </rPr>
      <t>За счет средств краевого бюджета, на общую сумму 193,13329 тыс. руб.</t>
    </r>
  </si>
  <si>
    <r>
      <t xml:space="preserve">Подпрограмма  "Организация отдыха, оздоровления и занятости детей и молодежи городского округа "поселок Палана" </t>
    </r>
    <r>
      <rPr>
        <sz val="12"/>
        <color theme="1"/>
        <rFont val="Times New Roman"/>
        <family val="1"/>
        <charset val="204"/>
      </rPr>
  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 </t>
    </r>
  </si>
  <si>
    <r>
      <t xml:space="preserve">Подпрограмма "Развитие общего образования" </t>
    </r>
    <r>
      <rPr>
        <sz val="12"/>
        <color theme="1"/>
        <rFont val="Times New Roman"/>
        <family val="1"/>
        <charset val="204"/>
      </rPr>
      <t xml:space="preserve"> 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  </r>
  </si>
  <si>
    <r>
      <rPr>
        <b/>
        <sz val="12"/>
        <color theme="1"/>
        <rFont val="Times New Roman"/>
        <family val="1"/>
        <charset val="204"/>
      </rPr>
      <t xml:space="preserve">Муниципальная программа "Развитие образования в городском округе "поселок Палана" на 2016-2017 годы"   Подпрограмма "Развитие общего образования"  </t>
    </r>
    <r>
      <rPr>
        <sz val="12"/>
        <color theme="1"/>
        <rFont val="Times New Roman"/>
        <family val="1"/>
        <charset val="204"/>
      </rPr>
      <t xml:space="preserve">  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образовательных учреждениях в Камчатском крае   </t>
    </r>
  </si>
  <si>
    <r>
      <t>П</t>
    </r>
    <r>
      <rPr>
        <b/>
        <sz val="12"/>
        <color theme="1"/>
        <rFont val="Times New Roman"/>
        <family val="1"/>
        <charset val="204"/>
      </rPr>
      <t xml:space="preserve">одпрограмма "Обеспечение реализации муниципальной программы" </t>
    </r>
    <r>
      <rPr>
        <sz val="12"/>
        <color theme="1"/>
        <rFont val="Times New Roman"/>
        <family val="1"/>
        <charset val="204"/>
      </rPr>
      <t xml:space="preserve">                       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  </r>
  </si>
  <si>
    <r>
      <t xml:space="preserve">Произведены расходы на выплату заработной платы, социального налога на заработную плату, оплата проезда в отпуск сотрудникам Комитета по управлению муниципальным имуществом </t>
    </r>
    <r>
      <rPr>
        <b/>
        <sz val="12"/>
        <rFont val="Times New Roman"/>
        <family val="1"/>
        <charset val="204"/>
      </rPr>
      <t>за счет средств местного бюджета.</t>
    </r>
  </si>
  <si>
    <r>
      <rPr>
        <b/>
        <sz val="12"/>
        <color theme="1"/>
        <rFont val="Times New Roman"/>
        <family val="1"/>
        <charset val="204"/>
      </rPr>
      <t xml:space="preserve">Подпрограмма "Повышение эффективности управления муниципальным имуществом"    </t>
    </r>
    <r>
      <rPr>
        <sz val="12"/>
        <color theme="1"/>
        <rFont val="Times New Roman"/>
        <family val="1"/>
        <charset val="204"/>
      </rPr>
      <t>Основное мероприятие "Организация проведения технической инвентаризации объектов недвижимости муниципальной собственности в целях государственной регистрации права собственности Камчатского края"</t>
    </r>
  </si>
  <si>
    <r>
      <rPr>
        <b/>
        <sz val="12"/>
        <color theme="1"/>
        <rFont val="Times New Roman"/>
        <family val="1"/>
        <charset val="204"/>
      </rPr>
      <t>Подпрограмма "Повышение эффективности управления муниципальным имуществом"</t>
    </r>
    <r>
      <rPr>
        <sz val="12"/>
        <color theme="1"/>
        <rFont val="Times New Roman"/>
        <family val="1"/>
        <charset val="204"/>
      </rPr>
      <t xml:space="preserve"> Основное мероприятие "Ремонт и восстановление объектов капитального строительства муниципальной собственности"</t>
    </r>
  </si>
  <si>
    <r>
      <rPr>
        <b/>
        <sz val="12"/>
        <color theme="1"/>
        <rFont val="Times New Roman"/>
        <family val="1"/>
        <charset val="204"/>
      </rPr>
      <t>Подпрограмма "Повышение эффективности управления муниципальным имуществом"</t>
    </r>
    <r>
      <rPr>
        <sz val="12"/>
        <color theme="1"/>
        <rFont val="Times New Roman"/>
        <family val="1"/>
        <charset val="204"/>
      </rPr>
      <t xml:space="preserve"> организация проведения работ по определению размера арендной платы за пользование муниципальным имуществом (оценка славаемого в аренду муниципального имущества для определения размера арендной платы)</t>
    </r>
  </si>
  <si>
    <r>
      <rPr>
        <b/>
        <sz val="12"/>
        <color theme="1"/>
        <rFont val="Times New Roman"/>
        <family val="1"/>
        <charset val="204"/>
      </rPr>
      <t>Подпрограмма "Повышение эффективности управления муниципальным имуществом"</t>
    </r>
    <r>
      <rPr>
        <sz val="12"/>
        <color theme="1"/>
        <rFont val="Times New Roman"/>
        <family val="1"/>
        <charset val="204"/>
      </rPr>
      <t xml:space="preserve"> Основное мероприятие "Организация проведения работ по определению цены подлежащего приватизации муниципального имущества"</t>
    </r>
  </si>
  <si>
    <r>
      <rPr>
        <b/>
        <sz val="12"/>
        <color theme="1"/>
        <rFont val="Times New Roman"/>
        <family val="1"/>
        <charset val="204"/>
      </rPr>
      <t>Подпрограмма "Обеспечение реализации муниципальной программы"</t>
    </r>
    <r>
      <rPr>
        <sz val="12"/>
        <color theme="1"/>
        <rFont val="Times New Roman"/>
        <family val="1"/>
        <charset val="204"/>
      </rPr>
      <t xml:space="preserve"> Обеспечение реализации муниципальных услуг и функций, в том числе по выполнению муниципальных полномочий городского округа "поселок Палана"</t>
    </r>
  </si>
  <si>
    <r>
      <t xml:space="preserve">Произведены расходы:                                                 1. На выплаты персоналу, прочую закупку товаров, работ и услуг на сумму 1009,32130 тыс. руб.;                                                                                                                                       2. На оплату налогов на сумму 76,79336 тыс. руб. </t>
    </r>
    <r>
      <rPr>
        <b/>
        <sz val="12"/>
        <color theme="1"/>
        <rFont val="Times New Roman"/>
        <family val="1"/>
        <charset val="204"/>
      </rPr>
      <t>Всего расходов за счет средств местного бюджета на сумму 1086,11466 тыс. руб.</t>
    </r>
  </si>
  <si>
    <r>
      <rPr>
        <b/>
        <sz val="12"/>
        <color theme="1"/>
        <rFont val="Times New Roman"/>
        <family val="1"/>
        <charset val="204"/>
      </rPr>
      <t>Подпрограмма "Повышение эффективности управления муниципальным имуществом"</t>
    </r>
    <r>
      <rPr>
        <sz val="12"/>
        <color theme="1"/>
        <rFont val="Times New Roman"/>
        <family val="1"/>
        <charset val="204"/>
      </rPr>
      <t xml:space="preserve"> Основное мероприятие "Осуществление взносов на капитальный ремонт общего имущества в многоквартирных жилых домах, в которых находятся жилые помещения жилищного фонда городского округа "поселок Палана".</t>
    </r>
  </si>
  <si>
    <r>
      <t xml:space="preserve">Произведены расходы на оплату взносов за капитальный ремонт  муниципального имущества  </t>
    </r>
    <r>
      <rPr>
        <b/>
        <sz val="12"/>
        <color theme="1"/>
        <rFont val="Times New Roman"/>
        <family val="1"/>
        <charset val="204"/>
      </rPr>
      <t>за счет средств местного бюджета.</t>
    </r>
  </si>
  <si>
    <r>
      <rPr>
        <b/>
        <sz val="12"/>
        <rFont val="Times New Roman"/>
        <family val="1"/>
        <charset val="204"/>
      </rPr>
      <t xml:space="preserve">Подпрограмма  "Благоустройство территории  городского округа "поселок Палана". </t>
    </r>
    <r>
      <rPr>
        <sz val="12"/>
        <rFont val="Times New Roman"/>
        <family val="1"/>
        <charset val="204"/>
      </rPr>
      <t>Основное мероприятие "Содержание автомобильных дорог общего пользования"</t>
    </r>
  </si>
  <si>
    <r>
      <rPr>
        <b/>
        <sz val="12"/>
        <rFont val="Times New Roman"/>
        <family val="1"/>
        <charset val="204"/>
      </rPr>
      <t>Подпрограмма  "Капитальный ремонт многоквартирных домов в городском округе "поселок Палана".</t>
    </r>
    <r>
      <rPr>
        <sz val="12"/>
        <rFont val="Times New Roman"/>
        <family val="1"/>
        <charset val="204"/>
      </rPr>
      <t xml:space="preserve"> Основное мероприятие "Прочие мероприятия в области жилищного хозяйства"</t>
    </r>
  </si>
  <si>
    <r>
      <rPr>
        <b/>
        <sz val="12"/>
        <rFont val="Times New Roman"/>
        <family val="1"/>
        <charset val="204"/>
      </rPr>
      <t>Подпрограмма "Энергосбережение и повышение энергетической эффективности в городском округе "поселок Палана".</t>
    </r>
    <r>
      <rPr>
        <sz val="12"/>
        <rFont val="Times New Roman"/>
        <family val="1"/>
        <charset val="204"/>
      </rPr>
      <t>Основное мероприятие "Проведение мероприятий, направленных на ремонт ветхих и аварийных сетей"(софинансирование из местного бюджета)</t>
    </r>
  </si>
  <si>
    <r>
      <rPr>
        <b/>
        <sz val="12"/>
        <rFont val="Times New Roman"/>
        <family val="1"/>
        <charset val="204"/>
      </rPr>
      <t xml:space="preserve">Подпрограмма "Энергосбережение и повышение энергетической эффективности в городском округе "поселок Палана". </t>
    </r>
    <r>
      <rPr>
        <sz val="12"/>
        <rFont val="Times New Roman"/>
        <family val="1"/>
        <charset val="204"/>
      </rPr>
      <t>Основное мероприятие "Проведение мероприятий, направленных на ремонт ветхих и аварийных сетей". За счет средств краевого бюджета</t>
    </r>
  </si>
  <si>
    <r>
      <rPr>
        <b/>
        <sz val="12"/>
        <rFont val="Times New Roman"/>
        <family val="1"/>
        <charset val="204"/>
      </rPr>
      <t>Подпрограмма "Чистая вода в городском округе "поселок Палана".</t>
    </r>
    <r>
      <rPr>
        <sz val="12"/>
        <rFont val="Times New Roman"/>
        <family val="1"/>
        <charset val="204"/>
      </rPr>
      <t xml:space="preserve"> Основное мероприятие "Проведение мероприятий, направленных на  реконструкцию внутрипоселковых сетей водопровода"бюджета  (за счет средств субсидии на реализацию инвестиционных мероприятий из бюджета Камчатского края)</t>
    </r>
  </si>
  <si>
    <r>
      <rPr>
        <b/>
        <sz val="12"/>
        <rFont val="Times New Roman"/>
        <family val="1"/>
        <charset val="204"/>
      </rPr>
      <t xml:space="preserve">Подпрограмма "Чистая вода в городском округе "поселок Палана". </t>
    </r>
    <r>
      <rPr>
        <sz val="12"/>
        <rFont val="Times New Roman"/>
        <family val="1"/>
        <charset val="204"/>
      </rPr>
      <t>Основное мероприятие "Проведение технических мероприятий, направленных на решение вопросов по улучшению работы систем водоснабжения и водоотведения".За счет средств субсидии из бюджета Камчатского края</t>
    </r>
  </si>
  <si>
    <r>
      <rPr>
        <b/>
        <sz val="12"/>
        <rFont val="Times New Roman"/>
        <family val="1"/>
        <charset val="204"/>
      </rPr>
      <t xml:space="preserve">Подпрограмма "Благоустройство территории городского округа "поселок Палана". </t>
    </r>
    <r>
      <rPr>
        <sz val="12"/>
        <rFont val="Times New Roman"/>
        <family val="1"/>
        <charset val="204"/>
      </rPr>
      <t>Основное мероприятие "Уборка твердых бытовых отходов и крупногабаритного мусора с территории городского округа "поселок Палана"</t>
    </r>
  </si>
  <si>
    <r>
      <rPr>
        <b/>
        <sz val="12"/>
        <rFont val="Times New Roman"/>
        <family val="1"/>
        <charset val="204"/>
      </rPr>
      <t xml:space="preserve">Подпрограмма "Благоустройство территории городского округа "поселок Палана". </t>
    </r>
    <r>
      <rPr>
        <sz val="12"/>
        <rFont val="Times New Roman"/>
        <family val="1"/>
        <charset val="204"/>
      </rPr>
      <t>Основное мероприятие "Уборка твердых бытовых отходов и крупногабаритного мусора с территории городского округа "поселок Палана" за счет средств краевого бюджета</t>
    </r>
  </si>
  <si>
    <r>
      <rPr>
        <b/>
        <sz val="12"/>
        <rFont val="Times New Roman"/>
        <family val="1"/>
        <charset val="204"/>
      </rPr>
      <t xml:space="preserve">Подпрограмма "Благоустройство территории городского округа "поселок Палана". </t>
    </r>
    <r>
      <rPr>
        <sz val="12"/>
        <rFont val="Times New Roman"/>
        <family val="1"/>
        <charset val="204"/>
      </rPr>
      <t>Основное мероприятие "Прочие мероприятия по благоустройству городского округа "поселок Палана"</t>
    </r>
  </si>
  <si>
    <r>
      <rPr>
        <b/>
        <sz val="12"/>
        <rFont val="Times New Roman"/>
        <family val="1"/>
        <charset val="204"/>
      </rPr>
      <t xml:space="preserve">Подпрограмма "Благоустройство территории городского округа "поселок Палана". </t>
    </r>
    <r>
      <rPr>
        <sz val="12"/>
        <rFont val="Times New Roman"/>
        <family val="1"/>
        <charset val="204"/>
      </rPr>
      <t>Основное мероприятие "Уличное освещение"</t>
    </r>
  </si>
  <si>
    <r>
      <rPr>
        <b/>
        <sz val="12"/>
        <color theme="1"/>
        <rFont val="Times New Roman"/>
        <family val="1"/>
        <charset val="204"/>
      </rPr>
      <t xml:space="preserve">Подпрограмма "Патриотическое воспитание граждан в городском округе "поселок Палана"  </t>
    </r>
    <r>
      <rPr>
        <sz val="12"/>
        <color theme="1"/>
        <rFont val="Times New Roman"/>
        <family val="1"/>
        <charset val="204"/>
      </rPr>
  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 </t>
    </r>
  </si>
  <si>
    <r>
      <t xml:space="preserve">Произведены расходы на выполненные работы по муниципальному контракту по содержанию уличного освещения городского округа «поселок Палана».            </t>
    </r>
    <r>
      <rPr>
        <b/>
        <sz val="12"/>
        <rFont val="Times New Roman"/>
        <family val="1"/>
        <charset val="204"/>
      </rPr>
      <t>За счет средств местного бюджета.</t>
    </r>
  </si>
  <si>
    <r>
      <t xml:space="preserve">Произведены расходы  МКОУ "Средняя общеобразовательная школа №1 пгт. Палана" на следующие 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Отправка детей в детский лагерь "Орленок" - 135,00000 тыс. руб.;                                                                                                      2. Закупка беретов для Местной детско-молодежной общественной организации "Военно-патриотический клуб "Беркут" - 5,00000 тыс. руб. </t>
    </r>
    <r>
      <rPr>
        <b/>
        <sz val="12"/>
        <color theme="1"/>
        <rFont val="Times New Roman"/>
        <family val="1"/>
        <charset val="204"/>
      </rPr>
      <t>Всего расходов за счет средств местного бюджета на сумму 140,00000 тыс. руб.</t>
    </r>
  </si>
  <si>
    <r>
      <t xml:space="preserve">Произведены расходы за выполненные работы по муниципальному контракту на содержание улично-дорожной сети городского округа «поселок Палана».           </t>
    </r>
    <r>
      <rPr>
        <b/>
        <sz val="12"/>
        <color theme="1"/>
        <rFont val="Times New Roman"/>
        <family val="1"/>
        <charset val="204"/>
      </rPr>
      <t>За счет средств местного бюджета.</t>
    </r>
  </si>
  <si>
    <t>Утверждено  (объем ассигнований) на 1 квартал 2018 год</t>
  </si>
  <si>
    <t>ЦСР; ВР</t>
  </si>
  <si>
    <t>23.1</t>
  </si>
  <si>
    <t>23.2</t>
  </si>
  <si>
    <t>23.3</t>
  </si>
  <si>
    <t>23.4</t>
  </si>
  <si>
    <t>23.5</t>
  </si>
  <si>
    <t>23.6</t>
  </si>
  <si>
    <r>
      <t xml:space="preserve">Произведены расходы на выполненные следующих мероприятий: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1.</t>
    </r>
    <r>
      <rPr>
        <sz val="12"/>
        <color theme="1"/>
        <rFont val="Times New Roman"/>
        <family val="1"/>
        <charset val="204"/>
      </rPr>
      <t xml:space="preserve"> Работы по ремонту магазина Палана 291,99800 тыс. руб.;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2. </t>
    </r>
    <r>
      <rPr>
        <sz val="12"/>
        <color theme="1"/>
        <rFont val="Times New Roman"/>
        <family val="1"/>
        <charset val="204"/>
      </rPr>
      <t xml:space="preserve">Работы по очистке спортивной тентовой площадки от снега на сумму 7,81008 тыс.руб;                                                     </t>
    </r>
    <r>
      <rPr>
        <b/>
        <sz val="12"/>
        <color theme="1"/>
        <rFont val="Times New Roman"/>
        <family val="1"/>
        <charset val="204"/>
      </rPr>
      <t>3.</t>
    </r>
    <r>
      <rPr>
        <sz val="12"/>
        <color theme="1"/>
        <rFont val="Times New Roman"/>
        <family val="1"/>
        <charset val="204"/>
      </rPr>
      <t xml:space="preserve"> Работы по демонтажу новогодних елок и украшений с улиц на сумму 46,17790 тыс.руб.;                                                                  </t>
    </r>
    <r>
      <rPr>
        <b/>
        <sz val="12"/>
        <color theme="1"/>
        <rFont val="Times New Roman"/>
        <family val="1"/>
        <charset val="204"/>
      </rPr>
      <t>4.</t>
    </r>
    <r>
      <rPr>
        <sz val="12"/>
        <color theme="1"/>
        <rFont val="Times New Roman"/>
        <family val="1"/>
        <charset val="204"/>
      </rPr>
      <t xml:space="preserve"> Работы по подготовке площади для празднования праздника "Масленница" на сумму 27,55567 тыс.руб.;                                    </t>
    </r>
    <r>
      <rPr>
        <b/>
        <sz val="12"/>
        <color theme="1"/>
        <rFont val="Times New Roman"/>
        <family val="1"/>
        <charset val="204"/>
      </rPr>
      <t>5.</t>
    </r>
    <r>
      <rPr>
        <sz val="12"/>
        <color theme="1"/>
        <rFont val="Times New Roman"/>
        <family val="1"/>
        <charset val="204"/>
      </rPr>
      <t xml:space="preserve"> Работы по устройству и снятию банеров на сумму 20,76774 тыс.руб.                                                    </t>
    </r>
    <r>
      <rPr>
        <b/>
        <sz val="12"/>
        <color theme="1"/>
        <rFont val="Times New Roman"/>
        <family val="1"/>
        <charset val="204"/>
      </rPr>
      <t>Всего расходов за счет средств местного бюджета на сумму 394,30939 тыс. руб.</t>
    </r>
  </si>
  <si>
    <r>
      <t xml:space="preserve">Произведены расходы на выполнение работ по  муниципальному контракту на уборку твердых бытовых отходов и крупногабаритного мусора с  территории городского округа «поселок Палана».           </t>
    </r>
    <r>
      <rPr>
        <b/>
        <sz val="12"/>
        <rFont val="Times New Roman"/>
        <family val="1"/>
        <charset val="204"/>
      </rPr>
      <t>За счет средств местного бюджета.</t>
    </r>
  </si>
  <si>
    <r>
      <t xml:space="preserve">Произведены расходы на выполненные мероприятия:                                                            </t>
    </r>
    <r>
      <rPr>
        <b/>
        <sz val="12"/>
        <color theme="1"/>
        <rFont val="Times New Roman"/>
        <family val="1"/>
        <charset val="204"/>
      </rPr>
      <t>1.</t>
    </r>
    <r>
      <rPr>
        <sz val="12"/>
        <color theme="1"/>
        <rFont val="Times New Roman"/>
        <family val="1"/>
        <charset val="204"/>
      </rPr>
      <t xml:space="preserve"> Курьерская доставка различными видами транспорта на сумму 153,90000 тыс. руб.;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2.</t>
    </r>
    <r>
      <rPr>
        <sz val="12"/>
        <color theme="1"/>
        <rFont val="Times New Roman"/>
        <family val="1"/>
        <charset val="204"/>
      </rPr>
      <t xml:space="preserve"> Оплата услуг по начислению найма, услуги юриста на сумму 136,95603 тыс. руб. </t>
    </r>
    <r>
      <rPr>
        <b/>
        <sz val="12"/>
        <color theme="1"/>
        <rFont val="Times New Roman"/>
        <family val="1"/>
        <charset val="204"/>
      </rPr>
      <t>Всего расходов за счет средств местного бюджета на сумму 290,85603 тыс. руб.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</si>
  <si>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 xml:space="preserve">за счет средств местного бюджета </t>
    </r>
    <r>
      <rPr>
        <sz val="12"/>
        <color theme="1"/>
        <rFont val="Times New Roman"/>
        <family val="1"/>
        <charset val="204"/>
      </rPr>
      <t xml:space="preserve">: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1.</t>
    </r>
    <r>
      <rPr>
        <sz val="12"/>
        <color theme="1"/>
        <rFont val="Times New Roman"/>
        <family val="1"/>
        <charset val="204"/>
      </rPr>
      <t xml:space="preserve"> На приобретение  и доставку материалов для ремонта здания МАУ "Центр культура и досуга "Атмосфера" городского округа "поселок Палана"  на сумму 1342,75000 тыс. руб.;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2. </t>
    </r>
    <r>
      <rPr>
        <sz val="12"/>
        <color theme="1"/>
        <rFont val="Times New Roman"/>
        <family val="1"/>
        <charset val="204"/>
      </rPr>
      <t xml:space="preserve">На приобретение  и доставку материалов для ремонта здания МАУ "Центр культура и досуга "Атмосфера" городского округа "поселок Палана"  на сумму 167,00000 тыс. руб.;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3.</t>
    </r>
    <r>
      <rPr>
        <sz val="12"/>
        <color theme="1"/>
        <rFont val="Times New Roman"/>
        <family val="1"/>
        <charset val="204"/>
      </rPr>
      <t xml:space="preserve"> На ремонт 2-х муниципальных квартир квартир на сумму 199,98000 тыс. руб. </t>
    </r>
    <r>
      <rPr>
        <b/>
        <sz val="12"/>
        <color theme="1"/>
        <rFont val="Times New Roman"/>
        <family val="1"/>
        <charset val="204"/>
      </rPr>
      <t>Всего расходов на  сумму 1709,73000 тыс. руб.</t>
    </r>
  </si>
  <si>
    <r>
      <t xml:space="preserve">Произведены расходы  </t>
    </r>
    <r>
      <rPr>
        <b/>
        <sz val="12"/>
        <color theme="1"/>
        <rFont val="Times New Roman"/>
        <family val="1"/>
        <charset val="204"/>
      </rPr>
      <t xml:space="preserve">за счет средств краевого бюджета </t>
    </r>
    <r>
      <rPr>
        <sz val="12"/>
        <color theme="1"/>
        <rFont val="Times New Roman"/>
        <family val="1"/>
        <charset val="204"/>
      </rPr>
      <t xml:space="preserve"> МКОУ "Средняя общеобразовательная школа № 1 пгт. Палана" на питание - 2549,99745 тыс. руб. Компенсация за школьную форму будет выплачена в сентябре текущего года. </t>
    </r>
  </si>
  <si>
    <r>
      <t xml:space="preserve">Произведены расходы  </t>
    </r>
    <r>
      <rPr>
        <b/>
        <sz val="12"/>
        <color theme="1"/>
        <rFont val="Times New Roman"/>
        <family val="1"/>
        <charset val="204"/>
      </rPr>
      <t xml:space="preserve">за счет средств местного бюджета  </t>
    </r>
    <r>
      <rPr>
        <sz val="12"/>
        <color theme="1"/>
        <rFont val="Times New Roman"/>
        <family val="1"/>
        <charset val="204"/>
      </rPr>
      <t xml:space="preserve">МКОУ "Средняя общеобразовательная школа № 1 пгт. Палана" на предоставление дополнительных образовательных услуг (кружки) - 272 учащихся.        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</si>
  <si>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>за счет средств краевого бюджета</t>
    </r>
    <r>
      <rPr>
        <sz val="12"/>
        <color theme="1"/>
        <rFont val="Times New Roman"/>
        <family val="1"/>
        <charset val="204"/>
      </rPr>
      <t xml:space="preserve"> на выплату персоналу (ФОТ, соц.налог)  на общую сумму 284,63725 тыс. руб. Количество учащихся получивших дополнительную образовательную услугу -  272 учащихся (проведение кртужков)    </t>
    </r>
  </si>
  <si>
    <r>
      <rPr>
        <b/>
        <sz val="12"/>
        <color theme="1"/>
        <rFont val="Times New Roman"/>
        <family val="1"/>
        <charset val="204"/>
      </rPr>
      <t xml:space="preserve">Проведены расходы на реализацию следующих мероприятий за счет средств местного бюджета: </t>
    </r>
    <r>
      <rPr>
        <sz val="12"/>
        <color theme="1"/>
        <rFont val="Times New Roman"/>
        <family val="1"/>
        <charset val="204"/>
      </rPr>
      <t xml:space="preserve">приобретение призов на неделю спорта - 10,00000 тыс.руб., организация и проведение КВН - 20,00000 тыс.руб., проведение турнира по волейболу - 7,50000 тыс. руб, многоборье - 10,00000 тыс. руб., лыжня России - 15,00000 тыс. руб., зимний фестиваль ГТО - 15,00000 тыс.руб. </t>
    </r>
    <r>
      <rPr>
        <b/>
        <sz val="12"/>
        <color theme="1"/>
        <rFont val="Times New Roman"/>
        <family val="1"/>
        <charset val="204"/>
      </rPr>
      <t>Всего расходов  на сумму 77,50000 тыс. руб.</t>
    </r>
  </si>
  <si>
    <r>
      <t xml:space="preserve">Произведены расходы  </t>
    </r>
    <r>
      <rPr>
        <b/>
        <sz val="12"/>
        <color theme="1"/>
        <rFont val="Times New Roman"/>
        <family val="1"/>
        <charset val="204"/>
      </rPr>
      <t xml:space="preserve">за счет средств краевого бюджета </t>
    </r>
    <r>
      <rPr>
        <sz val="12"/>
        <color theme="1"/>
        <rFont val="Times New Roman"/>
        <family val="1"/>
        <charset val="204"/>
      </rPr>
      <t>на выполнение государственных полномочий по выплате компенсации части платы, взимаемой с родителей (законных представителей) за присмотр и уход за детьми в образовательных организациях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на сумму 681,81430 тыс.руб.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</t>
    </r>
  </si>
  <si>
    <r>
      <t xml:space="preserve">Произведены расходы за  выполненные работы по реконструкции внутрипоселковых сетей водопровода пгт. Палана. Тигильского района, Камчатского края (Соглашение б/н от 25.04.2016г. Предоставление субсидии на возмещение понесенных затрат на осуществление капитальных вложений в объекты капитального строительства). </t>
    </r>
    <r>
      <rPr>
        <b/>
        <sz val="12"/>
        <color theme="1"/>
        <rFont val="Times New Roman"/>
        <family val="1"/>
        <charset val="204"/>
      </rPr>
      <t>За счет средств местного бюджета.</t>
    </r>
  </si>
  <si>
    <r>
      <t>Произведены расходы за выполненные работы по реконструкции внутрипоселковых сетей водопровода пгт. Палана. Тигильского района, Камчатского края (Соглашение б/н от 25.04.2016г. Предоставление субсидии на возмещение понесенных затрат на осуществление капитальных вложений в объекты капитального строительства).</t>
    </r>
    <r>
      <rPr>
        <b/>
        <sz val="12"/>
        <color theme="1"/>
        <rFont val="Times New Roman"/>
        <family val="1"/>
        <charset val="204"/>
      </rPr>
      <t>За  счет средств краевого бюджета.</t>
    </r>
  </si>
  <si>
    <r>
      <t xml:space="preserve">Произведены расходы </t>
    </r>
    <r>
      <rPr>
        <b/>
        <sz val="12"/>
        <color theme="1"/>
        <rFont val="Times New Roman"/>
        <family val="1"/>
        <charset val="204"/>
      </rPr>
      <t>за счет средств местного бюджета:</t>
    </r>
    <r>
      <rPr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>1.</t>
    </r>
    <r>
      <rPr>
        <sz val="12"/>
        <color theme="1"/>
        <rFont val="Times New Roman"/>
        <family val="1"/>
        <charset val="204"/>
      </rPr>
      <t xml:space="preserve"> Выплата заработной платы оперативным дежурным - 591,17392 тыс. руб.;
</t>
    </r>
    <r>
      <rPr>
        <b/>
        <sz val="12"/>
        <color theme="1"/>
        <rFont val="Times New Roman"/>
        <family val="1"/>
        <charset val="204"/>
      </rPr>
      <t>2.</t>
    </r>
    <r>
      <rPr>
        <sz val="12"/>
        <color theme="1"/>
        <rFont val="Times New Roman"/>
        <family val="1"/>
        <charset val="204"/>
      </rPr>
      <t xml:space="preserve"> Выплата командировочных расходов - 33,42000 тыс. руб.;
</t>
    </r>
    <r>
      <rPr>
        <b/>
        <sz val="12"/>
        <color theme="1"/>
        <rFont val="Times New Roman"/>
        <family val="1"/>
        <charset val="204"/>
      </rPr>
      <t xml:space="preserve">3. </t>
    </r>
    <r>
      <rPr>
        <sz val="12"/>
        <color theme="1"/>
        <rFont val="Times New Roman"/>
        <family val="1"/>
        <charset val="204"/>
      </rPr>
      <t xml:space="preserve">Оплата страховых взносов - 151,90200 тыс. руб.
</t>
    </r>
  </si>
  <si>
    <r>
      <t>Произведены расходы за выполнение государственных полномочий  на содержание специалистов органов опеки и попечительства совершеннолетних на общую сумму 86,85000 тыс. руб.</t>
    </r>
    <r>
      <rPr>
        <b/>
        <sz val="12"/>
        <color theme="1"/>
        <rFont val="Times New Roman"/>
        <family val="1"/>
        <charset val="204"/>
      </rPr>
      <t xml:space="preserve"> За счет средств краевого бюджета.</t>
    </r>
  </si>
  <si>
    <r>
      <t xml:space="preserve">Произведены расходы за выполнение государственных полномочий  на содержание специалистов органов опеки и попечительства на общую сумму 255,48989 тыс. руб. </t>
    </r>
    <r>
      <rPr>
        <b/>
        <sz val="12"/>
        <color theme="1"/>
        <rFont val="Times New Roman"/>
        <family val="1"/>
        <charset val="204"/>
      </rPr>
      <t>За счет средств краевого бюджета.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</si>
</sst>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94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ont="1" applyFill="1"/>
    <xf numFmtId="165" fontId="0" fillId="0" borderId="0" xfId="0" applyNumberFormat="1" applyFill="1"/>
    <xf numFmtId="0" fontId="0" fillId="0" borderId="0" xfId="0" applyFill="1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right" vertical="center" wrapText="1"/>
    </xf>
    <xf numFmtId="164" fontId="13" fillId="3" borderId="12" xfId="0" applyNumberFormat="1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right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right" vertical="center" wrapText="1"/>
    </xf>
    <xf numFmtId="164" fontId="1" fillId="0" borderId="24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 vertical="center" wrapText="1"/>
    </xf>
    <xf numFmtId="16" fontId="1" fillId="0" borderId="13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righ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6" fontId="1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" borderId="14" xfId="0" applyNumberFormat="1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right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right"/>
    </xf>
    <xf numFmtId="164" fontId="8" fillId="3" borderId="12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9" fontId="8" fillId="3" borderId="13" xfId="0" applyNumberFormat="1" applyFont="1" applyFill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right" vertical="center" wrapText="1"/>
    </xf>
    <xf numFmtId="0" fontId="8" fillId="3" borderId="13" xfId="0" applyFont="1" applyFill="1" applyBorder="1" applyAlignment="1">
      <alignment horizontal="center" vertical="center"/>
    </xf>
    <xf numFmtId="0" fontId="9" fillId="3" borderId="12" xfId="0" applyFont="1" applyFill="1" applyBorder="1"/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right" vertical="center" wrapText="1"/>
    </xf>
    <xf numFmtId="164" fontId="15" fillId="0" borderId="13" xfId="0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right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right" vertical="center" wrapText="1"/>
    </xf>
    <xf numFmtId="164" fontId="15" fillId="0" borderId="12" xfId="0" applyNumberFormat="1" applyFont="1" applyFill="1" applyBorder="1" applyAlignment="1">
      <alignment horizontal="right" vertical="center" wrapText="1"/>
    </xf>
    <xf numFmtId="49" fontId="13" fillId="3" borderId="12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 wrapText="1"/>
    </xf>
    <xf numFmtId="49" fontId="13" fillId="3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19" fillId="0" borderId="14" xfId="0" applyNumberFormat="1" applyFont="1" applyFill="1" applyBorder="1" applyAlignment="1">
      <alignment horizontal="right" vertical="center" wrapText="1"/>
    </xf>
    <xf numFmtId="164" fontId="8" fillId="0" borderId="14" xfId="0" applyNumberFormat="1" applyFont="1" applyFill="1" applyBorder="1" applyAlignment="1">
      <alignment horizontal="right" vertical="center" wrapText="1"/>
    </xf>
    <xf numFmtId="0" fontId="20" fillId="0" borderId="1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4" fillId="0" borderId="12" xfId="0" applyFont="1" applyBorder="1" applyAlignment="1"/>
    <xf numFmtId="0" fontId="1" fillId="3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center" wrapText="1"/>
    </xf>
    <xf numFmtId="0" fontId="15" fillId="3" borderId="12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vertical="center" wrapText="1"/>
    </xf>
    <xf numFmtId="0" fontId="17" fillId="3" borderId="1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0" fontId="0" fillId="0" borderId="0" xfId="0" applyFont="1"/>
    <xf numFmtId="49" fontId="8" fillId="3" borderId="12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right" vertical="center" wrapText="1"/>
    </xf>
    <xf numFmtId="49" fontId="8" fillId="3" borderId="12" xfId="0" applyNumberFormat="1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right" vertical="center" wrapText="1"/>
    </xf>
    <xf numFmtId="164" fontId="1" fillId="0" borderId="17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2" fontId="1" fillId="0" borderId="16" xfId="0" applyNumberFormat="1" applyFont="1" applyFill="1" applyBorder="1" applyAlignment="1">
      <alignment horizontal="right" vertical="center" wrapText="1"/>
    </xf>
    <xf numFmtId="2" fontId="1" fillId="0" borderId="17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right" vertical="center" wrapText="1"/>
    </xf>
    <xf numFmtId="164" fontId="1" fillId="0" borderId="19" xfId="0" applyNumberFormat="1" applyFont="1" applyFill="1" applyBorder="1" applyAlignment="1">
      <alignment horizontal="right" vertical="center" wrapText="1"/>
    </xf>
    <xf numFmtId="164" fontId="1" fillId="0" borderId="20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right" vertical="center" wrapText="1"/>
    </xf>
    <xf numFmtId="164" fontId="1" fillId="0" borderId="25" xfId="0" applyNumberFormat="1" applyFont="1" applyFill="1" applyBorder="1" applyAlignment="1">
      <alignment horizontal="right" vertical="center" wrapText="1"/>
    </xf>
    <xf numFmtId="164" fontId="1" fillId="0" borderId="26" xfId="0" applyNumberFormat="1" applyFont="1" applyFill="1" applyBorder="1" applyAlignment="1">
      <alignment horizontal="right" vertical="center" wrapText="1"/>
    </xf>
    <xf numFmtId="2" fontId="1" fillId="0" borderId="24" xfId="0" applyNumberFormat="1" applyFont="1" applyFill="1" applyBorder="1" applyAlignment="1">
      <alignment horizontal="right" vertical="center" wrapText="1"/>
    </xf>
    <xf numFmtId="2" fontId="1" fillId="0" borderId="25" xfId="0" applyNumberFormat="1" applyFont="1" applyFill="1" applyBorder="1" applyAlignment="1">
      <alignment horizontal="right" vertical="center" wrapText="1"/>
    </xf>
    <xf numFmtId="2" fontId="1" fillId="0" borderId="26" xfId="0" applyNumberFormat="1" applyFont="1" applyFill="1" applyBorder="1" applyAlignment="1">
      <alignment horizontal="right" vertical="center" wrapText="1"/>
    </xf>
    <xf numFmtId="49" fontId="8" fillId="3" borderId="16" xfId="0" applyNumberFormat="1" applyFont="1" applyFill="1" applyBorder="1" applyAlignment="1">
      <alignment horizontal="center" vertical="center" wrapText="1"/>
    </xf>
    <xf numFmtId="49" fontId="8" fillId="3" borderId="17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horizontal="center" vertical="center" wrapText="1"/>
    </xf>
    <xf numFmtId="164" fontId="8" fillId="3" borderId="16" xfId="0" applyNumberFormat="1" applyFont="1" applyFill="1" applyBorder="1" applyAlignment="1">
      <alignment horizontal="right" vertical="center" wrapText="1"/>
    </xf>
    <xf numFmtId="164" fontId="8" fillId="3" borderId="17" xfId="0" applyNumberFormat="1" applyFont="1" applyFill="1" applyBorder="1" applyAlignment="1">
      <alignment horizontal="right" vertical="center" wrapText="1"/>
    </xf>
    <xf numFmtId="164" fontId="8" fillId="3" borderId="15" xfId="0" applyNumberFormat="1" applyFont="1" applyFill="1" applyBorder="1" applyAlignment="1">
      <alignment horizontal="right" vertical="center" wrapText="1"/>
    </xf>
    <xf numFmtId="2" fontId="8" fillId="3" borderId="16" xfId="0" applyNumberFormat="1" applyFont="1" applyFill="1" applyBorder="1" applyAlignment="1">
      <alignment horizontal="right" vertical="center" wrapText="1"/>
    </xf>
    <xf numFmtId="2" fontId="8" fillId="3" borderId="17" xfId="0" applyNumberFormat="1" applyFont="1" applyFill="1" applyBorder="1" applyAlignment="1">
      <alignment horizontal="right" vertical="center" wrapText="1"/>
    </xf>
    <xf numFmtId="2" fontId="8" fillId="3" borderId="15" xfId="0" applyNumberFormat="1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right" vertical="center" wrapText="1"/>
    </xf>
    <xf numFmtId="164" fontId="14" fillId="0" borderId="17" xfId="0" applyNumberFormat="1" applyFont="1" applyFill="1" applyBorder="1" applyAlignment="1">
      <alignment horizontal="right" vertical="center" wrapText="1"/>
    </xf>
    <xf numFmtId="164" fontId="14" fillId="0" borderId="15" xfId="0" applyNumberFormat="1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left" vertical="center" wrapText="1"/>
    </xf>
    <xf numFmtId="2" fontId="1" fillId="0" borderId="16" xfId="1" applyNumberFormat="1" applyFont="1" applyFill="1" applyBorder="1" applyAlignment="1">
      <alignment horizontal="right" vertical="center" wrapText="1"/>
    </xf>
    <xf numFmtId="2" fontId="1" fillId="0" borderId="17" xfId="1" applyNumberFormat="1" applyFont="1" applyFill="1" applyBorder="1" applyAlignment="1">
      <alignment horizontal="right" vertical="center" wrapText="1"/>
    </xf>
    <xf numFmtId="2" fontId="1" fillId="0" borderId="15" xfId="1" applyNumberFormat="1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left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2" fontId="8" fillId="3" borderId="12" xfId="0" applyNumberFormat="1" applyFont="1" applyFill="1" applyBorder="1" applyAlignment="1">
      <alignment horizontal="right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64" fontId="14" fillId="0" borderId="25" xfId="0" applyNumberFormat="1" applyFont="1" applyFill="1" applyBorder="1" applyAlignment="1">
      <alignment horizontal="right" vertical="center" wrapText="1"/>
    </xf>
    <xf numFmtId="164" fontId="14" fillId="0" borderId="26" xfId="0" applyNumberFormat="1" applyFont="1" applyFill="1" applyBorder="1" applyAlignment="1">
      <alignment horizontal="right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2" fontId="9" fillId="3" borderId="12" xfId="0" applyNumberFormat="1" applyFont="1" applyFill="1" applyBorder="1" applyAlignment="1">
      <alignment horizontal="righ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right" vertical="center" wrapText="1"/>
    </xf>
    <xf numFmtId="164" fontId="14" fillId="0" borderId="20" xfId="0" applyNumberFormat="1" applyFont="1" applyFill="1" applyBorder="1" applyAlignment="1">
      <alignment horizontal="righ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49" fontId="13" fillId="3" borderId="16" xfId="0" applyNumberFormat="1" applyFont="1" applyFill="1" applyBorder="1" applyAlignment="1">
      <alignment horizontal="center" vertical="center" wrapText="1"/>
    </xf>
    <xf numFmtId="49" fontId="13" fillId="3" borderId="17" xfId="0" applyNumberFormat="1" applyFont="1" applyFill="1" applyBorder="1" applyAlignment="1">
      <alignment horizontal="center" vertical="center" wrapText="1"/>
    </xf>
    <xf numFmtId="49" fontId="13" fillId="3" borderId="15" xfId="0" applyNumberFormat="1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right" vertical="center" wrapText="1"/>
    </xf>
    <xf numFmtId="164" fontId="13" fillId="3" borderId="17" xfId="0" applyNumberFormat="1" applyFont="1" applyFill="1" applyBorder="1" applyAlignment="1">
      <alignment horizontal="right" vertical="center" wrapText="1"/>
    </xf>
    <xf numFmtId="164" fontId="13" fillId="3" borderId="15" xfId="0" applyNumberFormat="1" applyFont="1" applyFill="1" applyBorder="1" applyAlignment="1">
      <alignment horizontal="right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164" fontId="15" fillId="0" borderId="16" xfId="0" applyNumberFormat="1" applyFont="1" applyFill="1" applyBorder="1" applyAlignment="1">
      <alignment horizontal="right" vertical="center" wrapText="1"/>
    </xf>
    <xf numFmtId="164" fontId="15" fillId="0" borderId="17" xfId="0" applyNumberFormat="1" applyFont="1" applyFill="1" applyBorder="1" applyAlignment="1">
      <alignment horizontal="right" vertical="center" wrapText="1"/>
    </xf>
    <xf numFmtId="164" fontId="15" fillId="0" borderId="15" xfId="0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center" vertical="center" wrapText="1"/>
    </xf>
    <xf numFmtId="164" fontId="9" fillId="3" borderId="12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left" vertical="top" wrapText="1"/>
    </xf>
    <xf numFmtId="0" fontId="14" fillId="0" borderId="26" xfId="0" applyFont="1" applyFill="1" applyBorder="1" applyAlignment="1">
      <alignment horizontal="left" vertical="top" wrapText="1"/>
    </xf>
    <xf numFmtId="164" fontId="8" fillId="3" borderId="16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center" vertical="center" wrapText="1"/>
    </xf>
    <xf numFmtId="164" fontId="8" fillId="3" borderId="15" xfId="0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right" vertical="center" wrapText="1"/>
    </xf>
    <xf numFmtId="2" fontId="8" fillId="3" borderId="17" xfId="1" applyNumberFormat="1" applyFont="1" applyFill="1" applyBorder="1" applyAlignment="1">
      <alignment horizontal="right" vertical="center" wrapText="1"/>
    </xf>
    <xf numFmtId="2" fontId="8" fillId="3" borderId="15" xfId="1" applyNumberFormat="1" applyFont="1" applyFill="1" applyBorder="1" applyAlignment="1">
      <alignment horizontal="right" vertical="center" wrapText="1"/>
    </xf>
    <xf numFmtId="164" fontId="1" fillId="0" borderId="16" xfId="0" applyNumberFormat="1" applyFont="1" applyFill="1" applyBorder="1" applyAlignment="1">
      <alignment horizontal="right" vertical="center"/>
    </xf>
    <xf numFmtId="164" fontId="14" fillId="0" borderId="17" xfId="0" applyNumberFormat="1" applyFont="1" applyFill="1" applyBorder="1" applyAlignment="1">
      <alignment horizontal="right" vertical="center"/>
    </xf>
    <xf numFmtId="164" fontId="14" fillId="0" borderId="15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right" vertical="center" wrapText="1"/>
    </xf>
    <xf numFmtId="2" fontId="14" fillId="0" borderId="19" xfId="0" applyNumberFormat="1" applyFont="1" applyFill="1" applyBorder="1" applyAlignment="1">
      <alignment horizontal="right" vertical="center" wrapText="1"/>
    </xf>
    <xf numFmtId="2" fontId="14" fillId="0" borderId="20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3" borderId="12" xfId="0" applyFont="1" applyFill="1" applyBorder="1" applyAlignment="1">
      <alignment horizontal="left" vertical="center" wrapText="1"/>
    </xf>
    <xf numFmtId="49" fontId="8" fillId="3" borderId="12" xfId="0" applyNumberFormat="1" applyFont="1" applyFill="1" applyBorder="1" applyAlignment="1">
      <alignment horizontal="right" vertical="center" wrapText="1"/>
    </xf>
    <xf numFmtId="164" fontId="13" fillId="3" borderId="12" xfId="0" applyNumberFormat="1" applyFont="1" applyFill="1" applyBorder="1" applyAlignment="1">
      <alignment horizontal="right" vertical="center" wrapText="1"/>
    </xf>
    <xf numFmtId="2" fontId="1" fillId="0" borderId="19" xfId="0" applyNumberFormat="1" applyFont="1" applyFill="1" applyBorder="1" applyAlignment="1">
      <alignment horizontal="right"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2" fontId="14" fillId="0" borderId="25" xfId="0" applyNumberFormat="1" applyFont="1" applyFill="1" applyBorder="1" applyAlignment="1">
      <alignment horizontal="right" vertical="center" wrapText="1"/>
    </xf>
    <xf numFmtId="2" fontId="14" fillId="0" borderId="26" xfId="0" applyNumberFormat="1" applyFont="1" applyFill="1" applyBorder="1" applyAlignment="1">
      <alignment horizontal="right" vertical="center" wrapText="1"/>
    </xf>
    <xf numFmtId="2" fontId="8" fillId="0" borderId="14" xfId="0" applyNumberFormat="1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horizontal="right" vertical="center" wrapText="1"/>
    </xf>
    <xf numFmtId="164" fontId="8" fillId="0" borderId="14" xfId="0" applyNumberFormat="1" applyFont="1" applyFill="1" applyBorder="1" applyAlignment="1">
      <alignment horizontal="right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left" vertical="center" wrapText="1"/>
    </xf>
    <xf numFmtId="164" fontId="9" fillId="3" borderId="17" xfId="0" applyNumberFormat="1" applyFont="1" applyFill="1" applyBorder="1" applyAlignment="1">
      <alignment horizontal="right" vertical="center" wrapText="1"/>
    </xf>
    <xf numFmtId="164" fontId="9" fillId="3" borderId="15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4" fontId="8" fillId="3" borderId="12" xfId="0" applyNumberFormat="1" applyFont="1" applyFill="1" applyBorder="1" applyAlignment="1">
      <alignment horizontal="right"/>
    </xf>
    <xf numFmtId="0" fontId="8" fillId="3" borderId="12" xfId="0" applyFont="1" applyFill="1" applyBorder="1" applyAlignment="1">
      <alignment horizontal="right"/>
    </xf>
    <xf numFmtId="0" fontId="9" fillId="3" borderId="17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right"/>
    </xf>
    <xf numFmtId="2" fontId="8" fillId="3" borderId="17" xfId="0" applyNumberFormat="1" applyFont="1" applyFill="1" applyBorder="1" applyAlignment="1">
      <alignment horizontal="right"/>
    </xf>
    <xf numFmtId="2" fontId="8" fillId="3" borderId="15" xfId="0" applyNumberFormat="1" applyFont="1" applyFill="1" applyBorder="1" applyAlignment="1">
      <alignment horizontal="right"/>
    </xf>
    <xf numFmtId="2" fontId="15" fillId="0" borderId="16" xfId="0" applyNumberFormat="1" applyFont="1" applyFill="1" applyBorder="1" applyAlignment="1">
      <alignment horizontal="right" vertical="center" wrapText="1"/>
    </xf>
    <xf numFmtId="2" fontId="15" fillId="0" borderId="17" xfId="0" applyNumberFormat="1" applyFont="1" applyFill="1" applyBorder="1" applyAlignment="1">
      <alignment horizontal="right" vertical="center" wrapText="1"/>
    </xf>
    <xf numFmtId="2" fontId="15" fillId="0" borderId="15" xfId="0" applyNumberFormat="1" applyFont="1" applyFill="1" applyBorder="1" applyAlignment="1">
      <alignment horizontal="right" vertical="center" wrapText="1"/>
    </xf>
    <xf numFmtId="164" fontId="8" fillId="3" borderId="16" xfId="0" applyNumberFormat="1" applyFont="1" applyFill="1" applyBorder="1" applyAlignment="1">
      <alignment horizontal="right"/>
    </xf>
    <xf numFmtId="0" fontId="8" fillId="3" borderId="17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right"/>
    </xf>
    <xf numFmtId="164" fontId="8" fillId="3" borderId="17" xfId="0" applyNumberFormat="1" applyFont="1" applyFill="1" applyBorder="1" applyAlignment="1">
      <alignment horizontal="right"/>
    </xf>
    <xf numFmtId="164" fontId="8" fillId="3" borderId="15" xfId="0" applyNumberFormat="1" applyFont="1" applyFill="1" applyBorder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4"/>
  <sheetViews>
    <sheetView tabSelected="1" view="pageBreakPreview" zoomScale="60" zoomScaleNormal="60" workbookViewId="0">
      <selection activeCell="H14" sqref="H14"/>
    </sheetView>
  </sheetViews>
  <sheetFormatPr defaultRowHeight="14.4" x14ac:dyDescent="0.3"/>
  <cols>
    <col min="1" max="1" width="6.109375" customWidth="1"/>
    <col min="3" max="3" width="32.109375" customWidth="1"/>
    <col min="4" max="4" width="2.33203125" customWidth="1"/>
    <col min="5" max="5" width="2" customWidth="1"/>
    <col min="6" max="6" width="1.6640625" customWidth="1"/>
    <col min="7" max="7" width="6.109375" customWidth="1"/>
    <col min="8" max="8" width="15" customWidth="1"/>
    <col min="9" max="9" width="3.33203125" customWidth="1"/>
    <col min="10" max="10" width="3.109375" customWidth="1"/>
    <col min="11" max="11" width="10.5546875" customWidth="1"/>
    <col min="12" max="12" width="16.5546875" customWidth="1"/>
    <col min="13" max="13" width="5.44140625" customWidth="1"/>
    <col min="14" max="14" width="4.33203125" customWidth="1"/>
    <col min="15" max="15" width="5.6640625" customWidth="1"/>
    <col min="16" max="16" width="4.33203125" style="107" customWidth="1"/>
    <col min="17" max="17" width="2.88671875" style="107" customWidth="1"/>
    <col min="18" max="18" width="3.44140625" style="107" customWidth="1"/>
    <col min="19" max="19" width="46.33203125" customWidth="1"/>
    <col min="20" max="20" width="14" bestFit="1" customWidth="1"/>
    <col min="21" max="21" width="10.109375" bestFit="1" customWidth="1"/>
  </cols>
  <sheetData>
    <row r="1" spans="1:25" ht="18" x14ac:dyDescent="0.35">
      <c r="A1" s="273" t="s">
        <v>57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</row>
    <row r="2" spans="1:25" ht="9" customHeight="1" x14ac:dyDescent="0.3">
      <c r="A2" s="1"/>
      <c r="B2" s="271" t="s">
        <v>176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</row>
    <row r="3" spans="1:25" ht="15.6" x14ac:dyDescent="0.3">
      <c r="A3" s="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</row>
    <row r="4" spans="1:25" ht="6.6" customHeight="1" x14ac:dyDescent="0.3">
      <c r="A4" s="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</row>
    <row r="5" spans="1:25" ht="16.2" thickBot="1" x14ac:dyDescent="0.35">
      <c r="A5" s="11"/>
      <c r="B5" s="232"/>
      <c r="C5" s="232"/>
      <c r="D5" s="232"/>
      <c r="E5" s="232"/>
      <c r="F5" s="10"/>
      <c r="G5" s="233"/>
      <c r="H5" s="233"/>
      <c r="I5" s="233"/>
      <c r="J5" s="234"/>
      <c r="K5" s="234"/>
      <c r="L5" s="234"/>
      <c r="M5" s="234"/>
      <c r="N5" s="234"/>
      <c r="O5" s="234"/>
      <c r="P5" s="234"/>
      <c r="Q5" s="106" t="s">
        <v>0</v>
      </c>
      <c r="R5" s="235" t="s">
        <v>295</v>
      </c>
      <c r="S5" s="235"/>
    </row>
    <row r="6" spans="1:25" x14ac:dyDescent="0.3">
      <c r="A6" s="100"/>
      <c r="B6" s="223" t="s">
        <v>2</v>
      </c>
      <c r="C6" s="225"/>
      <c r="D6" s="223" t="s">
        <v>3</v>
      </c>
      <c r="E6" s="224"/>
      <c r="F6" s="225"/>
      <c r="G6" s="239" t="s">
        <v>4</v>
      </c>
      <c r="H6" s="239" t="s">
        <v>353</v>
      </c>
      <c r="I6" s="223" t="s">
        <v>94</v>
      </c>
      <c r="J6" s="224"/>
      <c r="K6" s="225"/>
      <c r="L6" s="239" t="s">
        <v>352</v>
      </c>
      <c r="M6" s="223" t="s">
        <v>5</v>
      </c>
      <c r="N6" s="224"/>
      <c r="O6" s="225"/>
      <c r="P6" s="223" t="s">
        <v>6</v>
      </c>
      <c r="Q6" s="224"/>
      <c r="R6" s="225"/>
      <c r="S6" s="4" t="s">
        <v>7</v>
      </c>
    </row>
    <row r="7" spans="1:25" x14ac:dyDescent="0.3">
      <c r="A7" s="100" t="s">
        <v>1</v>
      </c>
      <c r="B7" s="226"/>
      <c r="C7" s="228"/>
      <c r="D7" s="226"/>
      <c r="E7" s="227"/>
      <c r="F7" s="228"/>
      <c r="G7" s="240"/>
      <c r="H7" s="244"/>
      <c r="I7" s="226"/>
      <c r="J7" s="227"/>
      <c r="K7" s="228"/>
      <c r="L7" s="242"/>
      <c r="M7" s="226"/>
      <c r="N7" s="227"/>
      <c r="O7" s="228"/>
      <c r="P7" s="226"/>
      <c r="Q7" s="227"/>
      <c r="R7" s="228"/>
      <c r="S7" s="4" t="s">
        <v>58</v>
      </c>
    </row>
    <row r="8" spans="1:25" x14ac:dyDescent="0.3">
      <c r="A8" s="101"/>
      <c r="B8" s="226"/>
      <c r="C8" s="228"/>
      <c r="D8" s="226"/>
      <c r="E8" s="227"/>
      <c r="F8" s="228"/>
      <c r="G8" s="240"/>
      <c r="H8" s="244"/>
      <c r="I8" s="226"/>
      <c r="J8" s="227"/>
      <c r="K8" s="228"/>
      <c r="L8" s="242"/>
      <c r="M8" s="226"/>
      <c r="N8" s="227"/>
      <c r="O8" s="228"/>
      <c r="P8" s="226"/>
      <c r="Q8" s="227"/>
      <c r="R8" s="228"/>
      <c r="S8" s="4"/>
    </row>
    <row r="9" spans="1:25" ht="42" thickBot="1" x14ac:dyDescent="0.35">
      <c r="A9" s="102"/>
      <c r="B9" s="229"/>
      <c r="C9" s="231"/>
      <c r="D9" s="229"/>
      <c r="E9" s="230"/>
      <c r="F9" s="231"/>
      <c r="G9" s="241"/>
      <c r="H9" s="245"/>
      <c r="I9" s="229"/>
      <c r="J9" s="230"/>
      <c r="K9" s="231"/>
      <c r="L9" s="243"/>
      <c r="M9" s="229"/>
      <c r="N9" s="230"/>
      <c r="O9" s="231"/>
      <c r="P9" s="229"/>
      <c r="Q9" s="230"/>
      <c r="R9" s="231"/>
      <c r="S9" s="3" t="s">
        <v>95</v>
      </c>
    </row>
    <row r="10" spans="1:25" ht="15" thickBot="1" x14ac:dyDescent="0.35">
      <c r="A10" s="100">
        <v>1</v>
      </c>
      <c r="B10" s="236">
        <v>2</v>
      </c>
      <c r="C10" s="237"/>
      <c r="D10" s="236">
        <v>3</v>
      </c>
      <c r="E10" s="238"/>
      <c r="F10" s="237"/>
      <c r="G10" s="103">
        <v>4</v>
      </c>
      <c r="H10" s="104">
        <v>5</v>
      </c>
      <c r="I10" s="236">
        <v>6</v>
      </c>
      <c r="J10" s="238"/>
      <c r="K10" s="237"/>
      <c r="L10" s="105">
        <v>7</v>
      </c>
      <c r="M10" s="236">
        <v>8</v>
      </c>
      <c r="N10" s="238"/>
      <c r="O10" s="237"/>
      <c r="P10" s="236">
        <v>9</v>
      </c>
      <c r="Q10" s="238"/>
      <c r="R10" s="237"/>
      <c r="S10" s="103">
        <v>10</v>
      </c>
    </row>
    <row r="11" spans="1:25" ht="15.6" x14ac:dyDescent="0.3">
      <c r="A11" s="274" t="s">
        <v>93</v>
      </c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6"/>
    </row>
    <row r="12" spans="1:25" ht="66.75" customHeight="1" x14ac:dyDescent="0.3">
      <c r="A12" s="12" t="s">
        <v>61</v>
      </c>
      <c r="B12" s="246" t="s">
        <v>10</v>
      </c>
      <c r="C12" s="246"/>
      <c r="D12" s="247" t="s">
        <v>15</v>
      </c>
      <c r="E12" s="247"/>
      <c r="F12" s="247"/>
      <c r="G12" s="13" t="s">
        <v>16</v>
      </c>
      <c r="H12" s="13"/>
      <c r="I12" s="248">
        <f>I13+I14+I15</f>
        <v>2832.9</v>
      </c>
      <c r="J12" s="248"/>
      <c r="K12" s="248"/>
      <c r="L12" s="14">
        <f>L13+L14+L15</f>
        <v>662.51250000000005</v>
      </c>
      <c r="M12" s="165">
        <f>M13+M14+M15</f>
        <v>577.78591000000006</v>
      </c>
      <c r="N12" s="165"/>
      <c r="O12" s="165"/>
      <c r="P12" s="169">
        <f>M12*100/L12</f>
        <v>87.211322050527357</v>
      </c>
      <c r="Q12" s="169"/>
      <c r="R12" s="169"/>
      <c r="S12" s="15"/>
      <c r="T12" s="9"/>
      <c r="U12" s="5"/>
      <c r="V12" s="5"/>
      <c r="W12" s="5"/>
      <c r="X12" s="5"/>
      <c r="Y12" s="5"/>
    </row>
    <row r="13" spans="1:25" ht="117.75" customHeight="1" x14ac:dyDescent="0.3">
      <c r="A13" s="16" t="s">
        <v>62</v>
      </c>
      <c r="B13" s="254" t="s">
        <v>296</v>
      </c>
      <c r="C13" s="255"/>
      <c r="D13" s="170" t="s">
        <v>15</v>
      </c>
      <c r="E13" s="256"/>
      <c r="F13" s="257"/>
      <c r="G13" s="17" t="s">
        <v>16</v>
      </c>
      <c r="H13" s="17" t="s">
        <v>96</v>
      </c>
      <c r="I13" s="136">
        <v>955</v>
      </c>
      <c r="J13" s="137"/>
      <c r="K13" s="138"/>
      <c r="L13" s="18">
        <v>253.56399999999999</v>
      </c>
      <c r="M13" s="136">
        <v>235.44602</v>
      </c>
      <c r="N13" s="137"/>
      <c r="O13" s="138"/>
      <c r="P13" s="139">
        <f>M13*100/L13</f>
        <v>92.854671798835795</v>
      </c>
      <c r="Q13" s="140"/>
      <c r="R13" s="141"/>
      <c r="S13" s="82" t="s">
        <v>297</v>
      </c>
      <c r="T13" s="9"/>
      <c r="U13" s="5"/>
      <c r="V13" s="5"/>
      <c r="W13" s="5"/>
      <c r="X13" s="5"/>
      <c r="Y13" s="5"/>
    </row>
    <row r="14" spans="1:25" ht="165" customHeight="1" x14ac:dyDescent="0.3">
      <c r="A14" s="19" t="s">
        <v>8</v>
      </c>
      <c r="B14" s="112" t="s">
        <v>298</v>
      </c>
      <c r="C14" s="159"/>
      <c r="D14" s="114" t="s">
        <v>15</v>
      </c>
      <c r="E14" s="153"/>
      <c r="F14" s="154"/>
      <c r="G14" s="20" t="s">
        <v>16</v>
      </c>
      <c r="H14" s="20" t="s">
        <v>97</v>
      </c>
      <c r="I14" s="117">
        <v>1399.9</v>
      </c>
      <c r="J14" s="157"/>
      <c r="K14" s="158"/>
      <c r="L14" s="21">
        <v>297.64150000000001</v>
      </c>
      <c r="M14" s="117">
        <v>255.48989</v>
      </c>
      <c r="N14" s="157"/>
      <c r="O14" s="158"/>
      <c r="P14" s="120">
        <f t="shared" ref="P14" si="0">M14*100/L14</f>
        <v>85.838127411668069</v>
      </c>
      <c r="Q14" s="121"/>
      <c r="R14" s="122"/>
      <c r="S14" s="48" t="s">
        <v>373</v>
      </c>
      <c r="T14" s="5"/>
      <c r="U14" s="5"/>
      <c r="V14" s="5"/>
      <c r="W14" s="5"/>
      <c r="X14" s="5"/>
      <c r="Y14" s="5"/>
    </row>
    <row r="15" spans="1:25" ht="170.25" customHeight="1" x14ac:dyDescent="0.3">
      <c r="A15" s="23" t="s">
        <v>9</v>
      </c>
      <c r="B15" s="123" t="s">
        <v>299</v>
      </c>
      <c r="C15" s="179"/>
      <c r="D15" s="125" t="s">
        <v>15</v>
      </c>
      <c r="E15" s="180"/>
      <c r="F15" s="181"/>
      <c r="G15" s="24" t="s">
        <v>16</v>
      </c>
      <c r="H15" s="24" t="s">
        <v>98</v>
      </c>
      <c r="I15" s="128">
        <v>478</v>
      </c>
      <c r="J15" s="182"/>
      <c r="K15" s="183"/>
      <c r="L15" s="25">
        <v>111.307</v>
      </c>
      <c r="M15" s="128">
        <v>86.85</v>
      </c>
      <c r="N15" s="182"/>
      <c r="O15" s="183"/>
      <c r="P15" s="120">
        <f>M15*100/L15</f>
        <v>78.027437627462788</v>
      </c>
      <c r="Q15" s="121"/>
      <c r="R15" s="122"/>
      <c r="S15" s="83" t="s">
        <v>372</v>
      </c>
      <c r="T15" s="5"/>
      <c r="U15" s="5"/>
      <c r="V15" s="5"/>
      <c r="W15" s="5"/>
      <c r="X15" s="5"/>
      <c r="Y15" s="5"/>
    </row>
    <row r="16" spans="1:25" ht="63" customHeight="1" x14ac:dyDescent="0.3">
      <c r="A16" s="12" t="s">
        <v>63</v>
      </c>
      <c r="B16" s="163" t="s">
        <v>223</v>
      </c>
      <c r="C16" s="163"/>
      <c r="D16" s="164" t="s">
        <v>15</v>
      </c>
      <c r="E16" s="164"/>
      <c r="F16" s="164"/>
      <c r="G16" s="26" t="s">
        <v>34</v>
      </c>
      <c r="H16" s="26"/>
      <c r="I16" s="165">
        <f>I17+I18+I19</f>
        <v>525.94260000000008</v>
      </c>
      <c r="J16" s="165"/>
      <c r="K16" s="165"/>
      <c r="L16" s="27">
        <f>L17+L18+L19</f>
        <v>0</v>
      </c>
      <c r="M16" s="165">
        <f>M17+M18+M19</f>
        <v>0</v>
      </c>
      <c r="N16" s="165"/>
      <c r="O16" s="165"/>
      <c r="P16" s="169">
        <f t="shared" ref="P16:P22" si="1">M16*100/I16</f>
        <v>0</v>
      </c>
      <c r="Q16" s="178"/>
      <c r="R16" s="178"/>
      <c r="S16" s="84"/>
      <c r="T16" s="5"/>
      <c r="U16" s="5"/>
      <c r="V16" s="5"/>
      <c r="W16" s="5"/>
      <c r="X16" s="5"/>
      <c r="Y16" s="5"/>
    </row>
    <row r="17" spans="1:25" ht="67.5" customHeight="1" x14ac:dyDescent="0.3">
      <c r="A17" s="16" t="s">
        <v>37</v>
      </c>
      <c r="B17" s="131" t="s">
        <v>51</v>
      </c>
      <c r="C17" s="184"/>
      <c r="D17" s="170" t="s">
        <v>15</v>
      </c>
      <c r="E17" s="171"/>
      <c r="F17" s="172"/>
      <c r="G17" s="17" t="s">
        <v>34</v>
      </c>
      <c r="H17" s="17" t="s">
        <v>99</v>
      </c>
      <c r="I17" s="117">
        <v>47.076599999999999</v>
      </c>
      <c r="J17" s="157"/>
      <c r="K17" s="158"/>
      <c r="L17" s="28">
        <v>0</v>
      </c>
      <c r="M17" s="215">
        <v>0</v>
      </c>
      <c r="N17" s="216"/>
      <c r="O17" s="217"/>
      <c r="P17" s="120">
        <v>0</v>
      </c>
      <c r="Q17" s="121"/>
      <c r="R17" s="122"/>
      <c r="S17" s="85"/>
      <c r="T17" s="5"/>
      <c r="U17" s="5"/>
      <c r="V17" s="5"/>
      <c r="W17" s="5"/>
      <c r="X17" s="5"/>
      <c r="Y17" s="5"/>
    </row>
    <row r="18" spans="1:25" ht="85.5" customHeight="1" x14ac:dyDescent="0.3">
      <c r="A18" s="29" t="s">
        <v>42</v>
      </c>
      <c r="B18" s="112" t="s">
        <v>65</v>
      </c>
      <c r="C18" s="159"/>
      <c r="D18" s="114" t="s">
        <v>15</v>
      </c>
      <c r="E18" s="153"/>
      <c r="F18" s="154"/>
      <c r="G18" s="20" t="s">
        <v>34</v>
      </c>
      <c r="H18" s="20" t="s">
        <v>100</v>
      </c>
      <c r="I18" s="117">
        <v>470.76600000000002</v>
      </c>
      <c r="J18" s="157"/>
      <c r="K18" s="158"/>
      <c r="L18" s="30">
        <v>0</v>
      </c>
      <c r="M18" s="117">
        <v>0</v>
      </c>
      <c r="N18" s="157"/>
      <c r="O18" s="158"/>
      <c r="P18" s="120">
        <f>M18*100/I18</f>
        <v>0</v>
      </c>
      <c r="Q18" s="121"/>
      <c r="R18" s="122"/>
      <c r="S18" s="48"/>
      <c r="T18" s="5"/>
      <c r="U18" s="5"/>
      <c r="V18" s="5"/>
      <c r="W18" s="5"/>
      <c r="X18" s="5"/>
      <c r="Y18" s="5"/>
    </row>
    <row r="19" spans="1:25" ht="88.5" customHeight="1" x14ac:dyDescent="0.3">
      <c r="A19" s="31" t="s">
        <v>202</v>
      </c>
      <c r="B19" s="123" t="s">
        <v>203</v>
      </c>
      <c r="C19" s="124"/>
      <c r="D19" s="125" t="s">
        <v>15</v>
      </c>
      <c r="E19" s="126"/>
      <c r="F19" s="127"/>
      <c r="G19" s="24" t="s">
        <v>34</v>
      </c>
      <c r="H19" s="24" t="s">
        <v>100</v>
      </c>
      <c r="I19" s="128">
        <v>8.1</v>
      </c>
      <c r="J19" s="129"/>
      <c r="K19" s="130"/>
      <c r="L19" s="32">
        <v>0</v>
      </c>
      <c r="M19" s="128">
        <v>0</v>
      </c>
      <c r="N19" s="129"/>
      <c r="O19" s="130"/>
      <c r="P19" s="120">
        <v>0</v>
      </c>
      <c r="Q19" s="121"/>
      <c r="R19" s="122"/>
      <c r="S19" s="83"/>
      <c r="T19" s="5"/>
      <c r="U19" s="5"/>
      <c r="V19" s="5"/>
      <c r="W19" s="5"/>
      <c r="X19" s="5"/>
      <c r="Y19" s="5"/>
    </row>
    <row r="20" spans="1:25" ht="150" customHeight="1" x14ac:dyDescent="0.3">
      <c r="A20" s="12" t="s">
        <v>64</v>
      </c>
      <c r="B20" s="163" t="s">
        <v>286</v>
      </c>
      <c r="C20" s="166"/>
      <c r="D20" s="164" t="s">
        <v>15</v>
      </c>
      <c r="E20" s="205"/>
      <c r="F20" s="205"/>
      <c r="G20" s="26" t="s">
        <v>34</v>
      </c>
      <c r="H20" s="26"/>
      <c r="I20" s="165">
        <f>I21+I22</f>
        <v>1100</v>
      </c>
      <c r="J20" s="206"/>
      <c r="K20" s="206"/>
      <c r="L20" s="27">
        <f>L21+L22</f>
        <v>0</v>
      </c>
      <c r="M20" s="165">
        <v>0</v>
      </c>
      <c r="N20" s="206"/>
      <c r="O20" s="206"/>
      <c r="P20" s="169">
        <f t="shared" si="1"/>
        <v>0</v>
      </c>
      <c r="Q20" s="178"/>
      <c r="R20" s="178"/>
      <c r="S20" s="84"/>
      <c r="T20" s="5"/>
      <c r="U20" s="5"/>
      <c r="V20" s="5"/>
      <c r="W20" s="5"/>
      <c r="X20" s="5"/>
      <c r="Y20" s="5"/>
    </row>
    <row r="21" spans="1:25" ht="80.25" customHeight="1" x14ac:dyDescent="0.3">
      <c r="A21" s="34" t="s">
        <v>20</v>
      </c>
      <c r="B21" s="131" t="s">
        <v>103</v>
      </c>
      <c r="C21" s="184"/>
      <c r="D21" s="170" t="s">
        <v>15</v>
      </c>
      <c r="E21" s="171"/>
      <c r="F21" s="172"/>
      <c r="G21" s="17" t="s">
        <v>34</v>
      </c>
      <c r="H21" s="17" t="s">
        <v>101</v>
      </c>
      <c r="I21" s="136">
        <v>100</v>
      </c>
      <c r="J21" s="173"/>
      <c r="K21" s="174"/>
      <c r="L21" s="18">
        <v>0</v>
      </c>
      <c r="M21" s="136">
        <v>0</v>
      </c>
      <c r="N21" s="173"/>
      <c r="O21" s="174"/>
      <c r="P21" s="139">
        <f t="shared" si="1"/>
        <v>0</v>
      </c>
      <c r="Q21" s="258"/>
      <c r="R21" s="259"/>
      <c r="S21" s="85"/>
      <c r="T21" s="5"/>
      <c r="U21" s="5"/>
      <c r="V21" s="5"/>
      <c r="W21" s="5"/>
      <c r="X21" s="5"/>
      <c r="Y21" s="5"/>
    </row>
    <row r="22" spans="1:25" ht="82.5" customHeight="1" x14ac:dyDescent="0.3">
      <c r="A22" s="35" t="s">
        <v>21</v>
      </c>
      <c r="B22" s="123" t="s">
        <v>104</v>
      </c>
      <c r="C22" s="179"/>
      <c r="D22" s="125" t="s">
        <v>15</v>
      </c>
      <c r="E22" s="180"/>
      <c r="F22" s="181"/>
      <c r="G22" s="24" t="s">
        <v>34</v>
      </c>
      <c r="H22" s="24" t="s">
        <v>102</v>
      </c>
      <c r="I22" s="128">
        <v>1000</v>
      </c>
      <c r="J22" s="182"/>
      <c r="K22" s="183"/>
      <c r="L22" s="32">
        <v>0</v>
      </c>
      <c r="M22" s="128">
        <v>0</v>
      </c>
      <c r="N22" s="182"/>
      <c r="O22" s="183"/>
      <c r="P22" s="220">
        <f t="shared" si="1"/>
        <v>0</v>
      </c>
      <c r="Q22" s="221"/>
      <c r="R22" s="222"/>
      <c r="S22" s="83"/>
      <c r="T22" s="5"/>
      <c r="U22" s="5"/>
      <c r="V22" s="5"/>
      <c r="W22" s="5"/>
      <c r="X22" s="5"/>
      <c r="Y22" s="5"/>
    </row>
    <row r="23" spans="1:25" ht="44.25" customHeight="1" x14ac:dyDescent="0.3">
      <c r="A23" s="36" t="s">
        <v>66</v>
      </c>
      <c r="B23" s="163" t="s">
        <v>224</v>
      </c>
      <c r="C23" s="163"/>
      <c r="D23" s="164" t="s">
        <v>15</v>
      </c>
      <c r="E23" s="164"/>
      <c r="F23" s="164"/>
      <c r="G23" s="26" t="s">
        <v>35</v>
      </c>
      <c r="H23" s="26"/>
      <c r="I23" s="165">
        <f>I24+I25+I26+I27+I28+I29</f>
        <v>4722.8508300000003</v>
      </c>
      <c r="J23" s="165"/>
      <c r="K23" s="165"/>
      <c r="L23" s="27">
        <f>L24+L25+L26+L27+L28+L29</f>
        <v>1094.26</v>
      </c>
      <c r="M23" s="165">
        <f>M24+M25+M26+M27+M28+M29</f>
        <v>776.49591999999996</v>
      </c>
      <c r="N23" s="165"/>
      <c r="O23" s="165"/>
      <c r="P23" s="169">
        <f>M23*100/L23</f>
        <v>70.960824666898162</v>
      </c>
      <c r="Q23" s="169"/>
      <c r="R23" s="169"/>
      <c r="S23" s="84"/>
      <c r="T23" s="5"/>
      <c r="U23" s="5"/>
      <c r="V23" s="5"/>
      <c r="W23" s="5"/>
      <c r="X23" s="5"/>
      <c r="Y23" s="5"/>
    </row>
    <row r="24" spans="1:25" ht="240.6" customHeight="1" x14ac:dyDescent="0.3">
      <c r="A24" s="251" t="s">
        <v>110</v>
      </c>
      <c r="B24" s="207" t="s">
        <v>300</v>
      </c>
      <c r="C24" s="208"/>
      <c r="D24" s="170" t="s">
        <v>15</v>
      </c>
      <c r="E24" s="171"/>
      <c r="F24" s="172"/>
      <c r="G24" s="17" t="s">
        <v>35</v>
      </c>
      <c r="H24" s="17" t="s">
        <v>105</v>
      </c>
      <c r="I24" s="136">
        <v>508.5</v>
      </c>
      <c r="J24" s="173"/>
      <c r="K24" s="174"/>
      <c r="L24" s="37">
        <v>125</v>
      </c>
      <c r="M24" s="136">
        <v>0</v>
      </c>
      <c r="N24" s="173"/>
      <c r="O24" s="174"/>
      <c r="P24" s="139">
        <v>0</v>
      </c>
      <c r="Q24" s="140"/>
      <c r="R24" s="141"/>
      <c r="S24" s="85"/>
      <c r="T24" s="5"/>
      <c r="U24" s="5"/>
      <c r="V24" s="5"/>
      <c r="W24" s="5"/>
      <c r="X24" s="5"/>
      <c r="Y24" s="5"/>
    </row>
    <row r="25" spans="1:25" ht="47.25" customHeight="1" x14ac:dyDescent="0.3">
      <c r="A25" s="252"/>
      <c r="B25" s="218" t="s">
        <v>52</v>
      </c>
      <c r="C25" s="219"/>
      <c r="D25" s="114" t="s">
        <v>15</v>
      </c>
      <c r="E25" s="153"/>
      <c r="F25" s="154"/>
      <c r="G25" s="20" t="s">
        <v>35</v>
      </c>
      <c r="H25" s="20" t="s">
        <v>106</v>
      </c>
      <c r="I25" s="117">
        <v>187.5</v>
      </c>
      <c r="J25" s="157"/>
      <c r="K25" s="158"/>
      <c r="L25" s="30">
        <v>25</v>
      </c>
      <c r="M25" s="117">
        <v>0</v>
      </c>
      <c r="N25" s="157"/>
      <c r="O25" s="158"/>
      <c r="P25" s="120">
        <v>0</v>
      </c>
      <c r="Q25" s="121"/>
      <c r="R25" s="122"/>
      <c r="S25" s="48"/>
      <c r="T25" s="5"/>
      <c r="U25" s="5"/>
      <c r="V25" s="5"/>
      <c r="W25" s="5"/>
      <c r="X25" s="5"/>
      <c r="Y25" s="5"/>
    </row>
    <row r="26" spans="1:25" ht="161.25" customHeight="1" x14ac:dyDescent="0.3">
      <c r="A26" s="253"/>
      <c r="B26" s="218" t="s">
        <v>53</v>
      </c>
      <c r="C26" s="219"/>
      <c r="D26" s="114" t="s">
        <v>15</v>
      </c>
      <c r="E26" s="153"/>
      <c r="F26" s="154"/>
      <c r="G26" s="20" t="s">
        <v>35</v>
      </c>
      <c r="H26" s="20" t="s">
        <v>107</v>
      </c>
      <c r="I26" s="117">
        <v>3691.01883</v>
      </c>
      <c r="J26" s="157"/>
      <c r="K26" s="158"/>
      <c r="L26" s="30">
        <v>944.26</v>
      </c>
      <c r="M26" s="117">
        <v>776.49591999999996</v>
      </c>
      <c r="N26" s="157"/>
      <c r="O26" s="158"/>
      <c r="P26" s="120">
        <f>M26*100/L26</f>
        <v>82.233274733653857</v>
      </c>
      <c r="Q26" s="121"/>
      <c r="R26" s="122"/>
      <c r="S26" s="48" t="s">
        <v>371</v>
      </c>
      <c r="T26" s="7"/>
      <c r="U26" s="5"/>
      <c r="V26" s="5"/>
      <c r="W26" s="5"/>
      <c r="X26" s="5"/>
      <c r="Y26" s="5"/>
    </row>
    <row r="27" spans="1:25" ht="208.5" customHeight="1" x14ac:dyDescent="0.3">
      <c r="A27" s="38" t="s">
        <v>111</v>
      </c>
      <c r="B27" s="112" t="s">
        <v>301</v>
      </c>
      <c r="C27" s="159"/>
      <c r="D27" s="114" t="s">
        <v>15</v>
      </c>
      <c r="E27" s="153"/>
      <c r="F27" s="154"/>
      <c r="G27" s="20" t="s">
        <v>35</v>
      </c>
      <c r="H27" s="20" t="s">
        <v>108</v>
      </c>
      <c r="I27" s="117">
        <v>50</v>
      </c>
      <c r="J27" s="157"/>
      <c r="K27" s="158"/>
      <c r="L27" s="30">
        <v>0</v>
      </c>
      <c r="M27" s="117">
        <v>0</v>
      </c>
      <c r="N27" s="157"/>
      <c r="O27" s="158"/>
      <c r="P27" s="120">
        <v>0</v>
      </c>
      <c r="Q27" s="121"/>
      <c r="R27" s="122"/>
      <c r="S27" s="48"/>
      <c r="T27" s="7"/>
      <c r="U27" s="7"/>
      <c r="V27" s="5"/>
      <c r="W27" s="5"/>
      <c r="X27" s="5"/>
      <c r="Y27" s="5"/>
    </row>
    <row r="28" spans="1:25" ht="114.75" customHeight="1" x14ac:dyDescent="0.3">
      <c r="A28" s="38" t="s">
        <v>112</v>
      </c>
      <c r="B28" s="112" t="s">
        <v>54</v>
      </c>
      <c r="C28" s="159"/>
      <c r="D28" s="114" t="s">
        <v>15</v>
      </c>
      <c r="E28" s="153"/>
      <c r="F28" s="154"/>
      <c r="G28" s="20" t="s">
        <v>35</v>
      </c>
      <c r="H28" s="20" t="s">
        <v>109</v>
      </c>
      <c r="I28" s="117">
        <v>50</v>
      </c>
      <c r="J28" s="157"/>
      <c r="K28" s="158"/>
      <c r="L28" s="30">
        <v>0</v>
      </c>
      <c r="M28" s="117">
        <v>0</v>
      </c>
      <c r="N28" s="157"/>
      <c r="O28" s="158"/>
      <c r="P28" s="120">
        <v>0</v>
      </c>
      <c r="Q28" s="121"/>
      <c r="R28" s="122"/>
      <c r="S28" s="83"/>
      <c r="T28" s="7"/>
      <c r="U28" s="5"/>
      <c r="V28" s="5"/>
      <c r="W28" s="5"/>
      <c r="X28" s="5"/>
      <c r="Y28" s="5"/>
    </row>
    <row r="29" spans="1:25" s="5" customFormat="1" ht="84.75" customHeight="1" x14ac:dyDescent="0.3">
      <c r="A29" s="35" t="s">
        <v>191</v>
      </c>
      <c r="B29" s="123" t="s">
        <v>225</v>
      </c>
      <c r="C29" s="124"/>
      <c r="D29" s="125" t="s">
        <v>15</v>
      </c>
      <c r="E29" s="126"/>
      <c r="F29" s="127"/>
      <c r="G29" s="39" t="s">
        <v>35</v>
      </c>
      <c r="H29" s="39" t="s">
        <v>187</v>
      </c>
      <c r="I29" s="128">
        <v>235.83199999999999</v>
      </c>
      <c r="J29" s="129"/>
      <c r="K29" s="130"/>
      <c r="L29" s="40">
        <v>0</v>
      </c>
      <c r="M29" s="128">
        <v>0</v>
      </c>
      <c r="N29" s="129"/>
      <c r="O29" s="130"/>
      <c r="P29" s="220">
        <v>0</v>
      </c>
      <c r="Q29" s="249"/>
      <c r="R29" s="250"/>
      <c r="S29" s="83"/>
    </row>
    <row r="30" spans="1:25" ht="184.5" customHeight="1" x14ac:dyDescent="0.3">
      <c r="A30" s="12" t="s">
        <v>46</v>
      </c>
      <c r="B30" s="246" t="s">
        <v>287</v>
      </c>
      <c r="C30" s="246"/>
      <c r="D30" s="164" t="s">
        <v>15</v>
      </c>
      <c r="E30" s="164"/>
      <c r="F30" s="164"/>
      <c r="G30" s="26" t="s">
        <v>27</v>
      </c>
      <c r="H30" s="26" t="s">
        <v>113</v>
      </c>
      <c r="I30" s="165">
        <v>100</v>
      </c>
      <c r="J30" s="165"/>
      <c r="K30" s="165"/>
      <c r="L30" s="27">
        <v>50</v>
      </c>
      <c r="M30" s="165">
        <v>0</v>
      </c>
      <c r="N30" s="165"/>
      <c r="O30" s="165"/>
      <c r="P30" s="169">
        <v>0</v>
      </c>
      <c r="Q30" s="169"/>
      <c r="R30" s="169"/>
      <c r="S30" s="84"/>
      <c r="T30" s="5"/>
      <c r="U30" s="5"/>
      <c r="V30" s="5"/>
      <c r="W30" s="5"/>
      <c r="X30" s="5"/>
      <c r="Y30" s="5"/>
    </row>
    <row r="31" spans="1:25" ht="181.5" customHeight="1" x14ac:dyDescent="0.3">
      <c r="A31" s="12" t="s">
        <v>47</v>
      </c>
      <c r="B31" s="163" t="s">
        <v>288</v>
      </c>
      <c r="C31" s="163"/>
      <c r="D31" s="164" t="s">
        <v>15</v>
      </c>
      <c r="E31" s="164"/>
      <c r="F31" s="164"/>
      <c r="G31" s="26" t="s">
        <v>27</v>
      </c>
      <c r="H31" s="26" t="s">
        <v>114</v>
      </c>
      <c r="I31" s="165">
        <v>210</v>
      </c>
      <c r="J31" s="165"/>
      <c r="K31" s="165"/>
      <c r="L31" s="27">
        <v>0</v>
      </c>
      <c r="M31" s="165">
        <v>0</v>
      </c>
      <c r="N31" s="165"/>
      <c r="O31" s="165"/>
      <c r="P31" s="169">
        <v>0</v>
      </c>
      <c r="Q31" s="169"/>
      <c r="R31" s="169"/>
      <c r="S31" s="84"/>
      <c r="T31" s="5"/>
      <c r="U31" s="5"/>
      <c r="V31" s="5"/>
      <c r="W31" s="5"/>
      <c r="X31" s="5"/>
      <c r="Y31" s="5"/>
    </row>
    <row r="32" spans="1:25" ht="135" customHeight="1" x14ac:dyDescent="0.3">
      <c r="A32" s="12" t="s">
        <v>67</v>
      </c>
      <c r="B32" s="163" t="s">
        <v>204</v>
      </c>
      <c r="C32" s="163"/>
      <c r="D32" s="164" t="s">
        <v>15</v>
      </c>
      <c r="E32" s="164"/>
      <c r="F32" s="164"/>
      <c r="G32" s="26" t="s">
        <v>205</v>
      </c>
      <c r="H32" s="26"/>
      <c r="I32" s="165">
        <f>I33+I34</f>
        <v>24506.949000000001</v>
      </c>
      <c r="J32" s="165"/>
      <c r="K32" s="165"/>
      <c r="L32" s="27">
        <f>L33+L34</f>
        <v>13927.71327</v>
      </c>
      <c r="M32" s="165">
        <f>M33+M34</f>
        <v>9030.8672900000001</v>
      </c>
      <c r="N32" s="165"/>
      <c r="O32" s="165"/>
      <c r="P32" s="169">
        <f t="shared" ref="P32:P41" si="2">M32*100/L32</f>
        <v>64.840990871432552</v>
      </c>
      <c r="Q32" s="169"/>
      <c r="R32" s="169"/>
      <c r="S32" s="84"/>
      <c r="T32" s="5"/>
      <c r="U32" s="5"/>
      <c r="V32" s="5"/>
      <c r="W32" s="5"/>
      <c r="X32" s="5"/>
      <c r="Y32" s="5"/>
    </row>
    <row r="33" spans="1:25" ht="149.25" customHeight="1" x14ac:dyDescent="0.3">
      <c r="A33" s="16" t="s">
        <v>68</v>
      </c>
      <c r="B33" s="131" t="s">
        <v>302</v>
      </c>
      <c r="C33" s="132"/>
      <c r="D33" s="133" t="s">
        <v>15</v>
      </c>
      <c r="E33" s="134"/>
      <c r="F33" s="135"/>
      <c r="G33" s="41" t="s">
        <v>31</v>
      </c>
      <c r="H33" s="41" t="s">
        <v>206</v>
      </c>
      <c r="I33" s="136">
        <v>24016.81</v>
      </c>
      <c r="J33" s="137"/>
      <c r="K33" s="138"/>
      <c r="L33" s="18">
        <v>13649.159</v>
      </c>
      <c r="M33" s="136">
        <v>8850.2499399999997</v>
      </c>
      <c r="N33" s="137"/>
      <c r="O33" s="138"/>
      <c r="P33" s="139">
        <f t="shared" si="2"/>
        <v>64.840990862513948</v>
      </c>
      <c r="Q33" s="140"/>
      <c r="R33" s="141"/>
      <c r="S33" s="85" t="s">
        <v>370</v>
      </c>
      <c r="T33" s="5"/>
      <c r="U33" s="5"/>
      <c r="V33" s="5"/>
      <c r="W33" s="5"/>
      <c r="X33" s="5"/>
      <c r="Y33" s="5"/>
    </row>
    <row r="34" spans="1:25" ht="149.25" customHeight="1" x14ac:dyDescent="0.3">
      <c r="A34" s="42" t="s">
        <v>69</v>
      </c>
      <c r="B34" s="112" t="s">
        <v>303</v>
      </c>
      <c r="C34" s="113"/>
      <c r="D34" s="175" t="s">
        <v>15</v>
      </c>
      <c r="E34" s="176"/>
      <c r="F34" s="177"/>
      <c r="G34" s="43" t="s">
        <v>31</v>
      </c>
      <c r="H34" s="43" t="s">
        <v>207</v>
      </c>
      <c r="I34" s="117">
        <v>490.13900000000001</v>
      </c>
      <c r="J34" s="118"/>
      <c r="K34" s="119"/>
      <c r="L34" s="30">
        <v>278.55426999999997</v>
      </c>
      <c r="M34" s="117">
        <v>180.61734999999999</v>
      </c>
      <c r="N34" s="118"/>
      <c r="O34" s="119"/>
      <c r="P34" s="120">
        <f t="shared" si="2"/>
        <v>64.840991308444146</v>
      </c>
      <c r="Q34" s="121"/>
      <c r="R34" s="122"/>
      <c r="S34" s="85" t="s">
        <v>369</v>
      </c>
      <c r="T34" s="5"/>
      <c r="U34" s="5"/>
      <c r="V34" s="5"/>
      <c r="W34" s="5"/>
      <c r="X34" s="5"/>
      <c r="Y34" s="5"/>
    </row>
    <row r="35" spans="1:25" ht="60.75" customHeight="1" x14ac:dyDescent="0.3">
      <c r="A35" s="12" t="s">
        <v>50</v>
      </c>
      <c r="B35" s="163" t="s">
        <v>226</v>
      </c>
      <c r="C35" s="166"/>
      <c r="D35" s="164" t="s">
        <v>15</v>
      </c>
      <c r="E35" s="205"/>
      <c r="F35" s="205"/>
      <c r="G35" s="26" t="s">
        <v>25</v>
      </c>
      <c r="H35" s="26"/>
      <c r="I35" s="165">
        <f>I36+I37</f>
        <v>1716.5</v>
      </c>
      <c r="J35" s="206"/>
      <c r="K35" s="206"/>
      <c r="L35" s="27">
        <f>L36+L37</f>
        <v>485</v>
      </c>
      <c r="M35" s="165">
        <f t="shared" ref="M35" si="3">M36+M37</f>
        <v>140</v>
      </c>
      <c r="N35" s="165"/>
      <c r="O35" s="165"/>
      <c r="P35" s="169">
        <f t="shared" si="2"/>
        <v>28.865979381443299</v>
      </c>
      <c r="Q35" s="169"/>
      <c r="R35" s="169"/>
      <c r="S35" s="84"/>
      <c r="T35" s="5"/>
      <c r="U35" s="8"/>
      <c r="V35" s="5"/>
      <c r="W35" s="5"/>
      <c r="X35" s="5"/>
      <c r="Y35" s="5"/>
    </row>
    <row r="36" spans="1:25" ht="79.5" customHeight="1" x14ac:dyDescent="0.3">
      <c r="A36" s="16" t="s">
        <v>208</v>
      </c>
      <c r="B36" s="131" t="s">
        <v>304</v>
      </c>
      <c r="C36" s="184"/>
      <c r="D36" s="170" t="s">
        <v>15</v>
      </c>
      <c r="E36" s="171"/>
      <c r="F36" s="172"/>
      <c r="G36" s="17" t="s">
        <v>25</v>
      </c>
      <c r="H36" s="17" t="s">
        <v>116</v>
      </c>
      <c r="I36" s="136">
        <v>1491.5</v>
      </c>
      <c r="J36" s="173"/>
      <c r="K36" s="174"/>
      <c r="L36" s="18">
        <v>340</v>
      </c>
      <c r="M36" s="136">
        <v>0</v>
      </c>
      <c r="N36" s="137"/>
      <c r="O36" s="138"/>
      <c r="P36" s="139">
        <f t="shared" si="2"/>
        <v>0</v>
      </c>
      <c r="Q36" s="140"/>
      <c r="R36" s="141"/>
      <c r="S36" s="85"/>
      <c r="T36" s="5"/>
      <c r="U36" s="5"/>
      <c r="V36" s="5"/>
      <c r="W36" s="5"/>
      <c r="X36" s="5"/>
      <c r="Y36" s="5"/>
    </row>
    <row r="37" spans="1:25" ht="177.75" customHeight="1" x14ac:dyDescent="0.3">
      <c r="A37" s="29" t="s">
        <v>209</v>
      </c>
      <c r="B37" s="112" t="s">
        <v>45</v>
      </c>
      <c r="C37" s="113"/>
      <c r="D37" s="114" t="s">
        <v>15</v>
      </c>
      <c r="E37" s="153"/>
      <c r="F37" s="154"/>
      <c r="G37" s="20" t="s">
        <v>25</v>
      </c>
      <c r="H37" s="20" t="s">
        <v>117</v>
      </c>
      <c r="I37" s="117">
        <v>225</v>
      </c>
      <c r="J37" s="118"/>
      <c r="K37" s="119"/>
      <c r="L37" s="30">
        <v>145</v>
      </c>
      <c r="M37" s="117">
        <v>140</v>
      </c>
      <c r="N37" s="118"/>
      <c r="O37" s="119"/>
      <c r="P37" s="120">
        <f t="shared" si="2"/>
        <v>96.551724137931032</v>
      </c>
      <c r="Q37" s="121"/>
      <c r="R37" s="122"/>
      <c r="S37" s="48" t="s">
        <v>350</v>
      </c>
      <c r="T37" s="5"/>
      <c r="U37" s="5"/>
      <c r="V37" s="5"/>
      <c r="W37" s="5"/>
      <c r="X37" s="5"/>
      <c r="Y37" s="5"/>
    </row>
    <row r="38" spans="1:25" ht="69.75" customHeight="1" x14ac:dyDescent="0.3">
      <c r="A38" s="12" t="s">
        <v>55</v>
      </c>
      <c r="B38" s="151" t="s">
        <v>211</v>
      </c>
      <c r="C38" s="152"/>
      <c r="D38" s="142" t="s">
        <v>15</v>
      </c>
      <c r="E38" s="143"/>
      <c r="F38" s="144"/>
      <c r="G38" s="26" t="s">
        <v>210</v>
      </c>
      <c r="H38" s="44"/>
      <c r="I38" s="145">
        <f>I39+I40+I41+I42+I43+I44+I45+I46</f>
        <v>12483.839</v>
      </c>
      <c r="J38" s="146"/>
      <c r="K38" s="147"/>
      <c r="L38" s="45">
        <f>L39+L40+L41+L42+L43+L44+L45+L46</f>
        <v>4092.3910000000001</v>
      </c>
      <c r="M38" s="209">
        <f t="shared" ref="M38" si="4">M39+M40+M41+M42+M43+M44+M45+M46</f>
        <v>3424.4229999999998</v>
      </c>
      <c r="N38" s="210"/>
      <c r="O38" s="211"/>
      <c r="P38" s="148">
        <f t="shared" si="2"/>
        <v>83.677805957446395</v>
      </c>
      <c r="Q38" s="149"/>
      <c r="R38" s="150"/>
      <c r="S38" s="84"/>
      <c r="T38" s="5"/>
      <c r="U38" s="5"/>
      <c r="V38" s="5"/>
      <c r="W38" s="5"/>
      <c r="X38" s="5"/>
      <c r="Y38" s="5"/>
    </row>
    <row r="39" spans="1:25" ht="291" customHeight="1" x14ac:dyDescent="0.3">
      <c r="A39" s="29" t="s">
        <v>212</v>
      </c>
      <c r="B39" s="185" t="s">
        <v>305</v>
      </c>
      <c r="C39" s="186"/>
      <c r="D39" s="175" t="s">
        <v>15</v>
      </c>
      <c r="E39" s="277"/>
      <c r="F39" s="278"/>
      <c r="G39" s="43" t="s">
        <v>18</v>
      </c>
      <c r="H39" s="41" t="s">
        <v>118</v>
      </c>
      <c r="I39" s="117">
        <v>1480</v>
      </c>
      <c r="J39" s="118"/>
      <c r="K39" s="119"/>
      <c r="L39" s="18">
        <v>904.92</v>
      </c>
      <c r="M39" s="117">
        <v>727.52</v>
      </c>
      <c r="N39" s="118"/>
      <c r="O39" s="119"/>
      <c r="P39" s="120">
        <f t="shared" si="2"/>
        <v>80.396057110020777</v>
      </c>
      <c r="Q39" s="121"/>
      <c r="R39" s="122"/>
      <c r="S39" s="48" t="s">
        <v>306</v>
      </c>
      <c r="T39" s="5"/>
      <c r="U39" s="5"/>
      <c r="V39" s="5"/>
      <c r="W39" s="5"/>
      <c r="X39" s="5"/>
      <c r="Y39" s="5"/>
    </row>
    <row r="40" spans="1:25" ht="184.5" customHeight="1" x14ac:dyDescent="0.3">
      <c r="A40" s="29" t="s">
        <v>213</v>
      </c>
      <c r="B40" s="112" t="s">
        <v>227</v>
      </c>
      <c r="C40" s="113"/>
      <c r="D40" s="175" t="s">
        <v>15</v>
      </c>
      <c r="E40" s="176"/>
      <c r="F40" s="177"/>
      <c r="G40" s="43" t="s">
        <v>18</v>
      </c>
      <c r="H40" s="41" t="s">
        <v>214</v>
      </c>
      <c r="I40" s="117">
        <v>144.934</v>
      </c>
      <c r="J40" s="118"/>
      <c r="K40" s="119"/>
      <c r="L40" s="18">
        <v>15</v>
      </c>
      <c r="M40" s="117">
        <v>0</v>
      </c>
      <c r="N40" s="118"/>
      <c r="O40" s="119"/>
      <c r="P40" s="120">
        <f t="shared" si="2"/>
        <v>0</v>
      </c>
      <c r="Q40" s="121"/>
      <c r="R40" s="122"/>
      <c r="S40" s="86"/>
      <c r="T40" s="5"/>
      <c r="U40" s="5"/>
      <c r="V40" s="5"/>
      <c r="W40" s="5"/>
      <c r="X40" s="5"/>
      <c r="Y40" s="5"/>
    </row>
    <row r="41" spans="1:25" ht="175.5" customHeight="1" x14ac:dyDescent="0.3">
      <c r="A41" s="29" t="s">
        <v>215</v>
      </c>
      <c r="B41" s="112" t="s">
        <v>227</v>
      </c>
      <c r="C41" s="113"/>
      <c r="D41" s="175" t="s">
        <v>15</v>
      </c>
      <c r="E41" s="176"/>
      <c r="F41" s="177"/>
      <c r="G41" s="43" t="s">
        <v>18</v>
      </c>
      <c r="H41" s="41" t="s">
        <v>216</v>
      </c>
      <c r="I41" s="117">
        <v>67</v>
      </c>
      <c r="J41" s="118"/>
      <c r="K41" s="119"/>
      <c r="L41" s="18">
        <v>25</v>
      </c>
      <c r="M41" s="117">
        <v>0</v>
      </c>
      <c r="N41" s="118"/>
      <c r="O41" s="119"/>
      <c r="P41" s="120">
        <f t="shared" si="2"/>
        <v>0</v>
      </c>
      <c r="Q41" s="121"/>
      <c r="R41" s="122"/>
      <c r="S41" s="48"/>
      <c r="T41" s="5"/>
      <c r="U41" s="5"/>
      <c r="V41" s="5"/>
      <c r="W41" s="5"/>
      <c r="X41" s="5"/>
      <c r="Y41" s="5"/>
    </row>
    <row r="42" spans="1:25" ht="99.75" customHeight="1" x14ac:dyDescent="0.3">
      <c r="A42" s="29" t="s">
        <v>232</v>
      </c>
      <c r="B42" s="112" t="s">
        <v>228</v>
      </c>
      <c r="C42" s="113"/>
      <c r="D42" s="175" t="s">
        <v>15</v>
      </c>
      <c r="E42" s="176"/>
      <c r="F42" s="177"/>
      <c r="G42" s="43" t="s">
        <v>18</v>
      </c>
      <c r="H42" s="41" t="s">
        <v>217</v>
      </c>
      <c r="I42" s="117">
        <v>90</v>
      </c>
      <c r="J42" s="118"/>
      <c r="K42" s="119"/>
      <c r="L42" s="18">
        <v>0</v>
      </c>
      <c r="M42" s="117">
        <v>0</v>
      </c>
      <c r="N42" s="118"/>
      <c r="O42" s="119"/>
      <c r="P42" s="120">
        <v>0</v>
      </c>
      <c r="Q42" s="121"/>
      <c r="R42" s="122"/>
      <c r="S42" s="48"/>
      <c r="T42" s="5"/>
      <c r="U42" s="5"/>
      <c r="V42" s="5"/>
      <c r="W42" s="5"/>
      <c r="X42" s="5"/>
      <c r="Y42" s="5"/>
    </row>
    <row r="43" spans="1:25" ht="100.5" customHeight="1" x14ac:dyDescent="0.3">
      <c r="A43" s="29" t="s">
        <v>233</v>
      </c>
      <c r="B43" s="112" t="s">
        <v>229</v>
      </c>
      <c r="C43" s="113"/>
      <c r="D43" s="175" t="s">
        <v>15</v>
      </c>
      <c r="E43" s="176"/>
      <c r="F43" s="177"/>
      <c r="G43" s="43" t="s">
        <v>18</v>
      </c>
      <c r="H43" s="41" t="s">
        <v>218</v>
      </c>
      <c r="I43" s="117">
        <v>9</v>
      </c>
      <c r="J43" s="118"/>
      <c r="K43" s="119"/>
      <c r="L43" s="18">
        <v>0</v>
      </c>
      <c r="M43" s="117">
        <v>0</v>
      </c>
      <c r="N43" s="118"/>
      <c r="O43" s="119"/>
      <c r="P43" s="120">
        <v>0</v>
      </c>
      <c r="Q43" s="121"/>
      <c r="R43" s="122"/>
      <c r="S43" s="48"/>
      <c r="T43" s="5"/>
      <c r="U43" s="5"/>
      <c r="V43" s="5"/>
      <c r="W43" s="5"/>
      <c r="X43" s="5"/>
      <c r="Y43" s="5"/>
    </row>
    <row r="44" spans="1:25" ht="66" customHeight="1" x14ac:dyDescent="0.3">
      <c r="A44" s="29" t="s">
        <v>234</v>
      </c>
      <c r="B44" s="112" t="s">
        <v>230</v>
      </c>
      <c r="C44" s="113"/>
      <c r="D44" s="175" t="s">
        <v>219</v>
      </c>
      <c r="E44" s="176"/>
      <c r="F44" s="177"/>
      <c r="G44" s="43" t="s">
        <v>18</v>
      </c>
      <c r="H44" s="41" t="s">
        <v>220</v>
      </c>
      <c r="I44" s="117">
        <v>176</v>
      </c>
      <c r="J44" s="118"/>
      <c r="K44" s="119"/>
      <c r="L44" s="18">
        <v>0</v>
      </c>
      <c r="M44" s="117">
        <v>0</v>
      </c>
      <c r="N44" s="118"/>
      <c r="O44" s="119"/>
      <c r="P44" s="120">
        <v>0</v>
      </c>
      <c r="Q44" s="121"/>
      <c r="R44" s="122"/>
      <c r="S44" s="48"/>
      <c r="T44" s="5"/>
      <c r="U44" s="5"/>
      <c r="V44" s="5"/>
      <c r="W44" s="5"/>
      <c r="X44" s="5"/>
      <c r="Y44" s="5"/>
    </row>
    <row r="45" spans="1:25" ht="73.5" customHeight="1" x14ac:dyDescent="0.3">
      <c r="A45" s="29" t="s">
        <v>235</v>
      </c>
      <c r="B45" s="112" t="s">
        <v>231</v>
      </c>
      <c r="C45" s="113"/>
      <c r="D45" s="175" t="s">
        <v>15</v>
      </c>
      <c r="E45" s="176"/>
      <c r="F45" s="177"/>
      <c r="G45" s="43" t="s">
        <v>221</v>
      </c>
      <c r="H45" s="41" t="s">
        <v>222</v>
      </c>
      <c r="I45" s="117">
        <v>44</v>
      </c>
      <c r="J45" s="118"/>
      <c r="K45" s="119"/>
      <c r="L45" s="18">
        <v>0</v>
      </c>
      <c r="M45" s="117">
        <v>0</v>
      </c>
      <c r="N45" s="118"/>
      <c r="O45" s="119"/>
      <c r="P45" s="120">
        <v>0</v>
      </c>
      <c r="Q45" s="121"/>
      <c r="R45" s="122"/>
      <c r="S45" s="48"/>
      <c r="T45" s="5"/>
      <c r="U45" s="5"/>
      <c r="V45" s="5"/>
      <c r="W45" s="5"/>
      <c r="X45" s="5"/>
      <c r="Y45" s="5"/>
    </row>
    <row r="46" spans="1:25" ht="116.25" customHeight="1" x14ac:dyDescent="0.3">
      <c r="A46" s="29" t="s">
        <v>236</v>
      </c>
      <c r="B46" s="112" t="s">
        <v>307</v>
      </c>
      <c r="C46" s="159"/>
      <c r="D46" s="175" t="s">
        <v>15</v>
      </c>
      <c r="E46" s="176"/>
      <c r="F46" s="177"/>
      <c r="G46" s="43" t="s">
        <v>19</v>
      </c>
      <c r="H46" s="43" t="s">
        <v>119</v>
      </c>
      <c r="I46" s="117">
        <v>10472.905000000001</v>
      </c>
      <c r="J46" s="118"/>
      <c r="K46" s="119"/>
      <c r="L46" s="30">
        <v>3147.471</v>
      </c>
      <c r="M46" s="117">
        <v>2696.9029999999998</v>
      </c>
      <c r="N46" s="118"/>
      <c r="O46" s="119"/>
      <c r="P46" s="120">
        <f t="shared" ref="P46:P51" si="5">M46*100/L46</f>
        <v>85.684760876271767</v>
      </c>
      <c r="Q46" s="121"/>
      <c r="R46" s="122"/>
      <c r="S46" s="82" t="s">
        <v>308</v>
      </c>
      <c r="T46" s="5"/>
      <c r="U46" s="5"/>
      <c r="V46" s="5"/>
      <c r="W46" s="5"/>
      <c r="X46" s="5"/>
      <c r="Y46" s="5"/>
    </row>
    <row r="47" spans="1:25" ht="160.5" customHeight="1" x14ac:dyDescent="0.3">
      <c r="A47" s="46">
        <v>10</v>
      </c>
      <c r="B47" s="203" t="s">
        <v>289</v>
      </c>
      <c r="C47" s="204"/>
      <c r="D47" s="142" t="s">
        <v>15</v>
      </c>
      <c r="E47" s="143"/>
      <c r="F47" s="144"/>
      <c r="G47" s="26">
        <v>1001</v>
      </c>
      <c r="H47" s="26" t="s">
        <v>120</v>
      </c>
      <c r="I47" s="145">
        <v>2738.011</v>
      </c>
      <c r="J47" s="146"/>
      <c r="K47" s="147"/>
      <c r="L47" s="27">
        <v>790</v>
      </c>
      <c r="M47" s="145">
        <v>789.07277999999997</v>
      </c>
      <c r="N47" s="146"/>
      <c r="O47" s="147"/>
      <c r="P47" s="148">
        <f t="shared" si="5"/>
        <v>99.882630379746828</v>
      </c>
      <c r="Q47" s="149"/>
      <c r="R47" s="150"/>
      <c r="S47" s="87" t="s">
        <v>309</v>
      </c>
      <c r="T47" s="5"/>
      <c r="U47" s="5"/>
      <c r="V47" s="5"/>
      <c r="W47" s="5"/>
      <c r="X47" s="5"/>
      <c r="Y47" s="5"/>
    </row>
    <row r="48" spans="1:25" ht="100.5" customHeight="1" x14ac:dyDescent="0.3">
      <c r="A48" s="12">
        <v>11</v>
      </c>
      <c r="B48" s="203" t="s">
        <v>70</v>
      </c>
      <c r="C48" s="204"/>
      <c r="D48" s="142" t="s">
        <v>15</v>
      </c>
      <c r="E48" s="143"/>
      <c r="F48" s="144"/>
      <c r="G48" s="26">
        <v>1003</v>
      </c>
      <c r="H48" s="26" t="s">
        <v>293</v>
      </c>
      <c r="I48" s="145">
        <v>9352</v>
      </c>
      <c r="J48" s="146"/>
      <c r="K48" s="147"/>
      <c r="L48" s="27">
        <v>2339.7959999999998</v>
      </c>
      <c r="M48" s="145">
        <v>374.23705000000001</v>
      </c>
      <c r="N48" s="146"/>
      <c r="O48" s="147"/>
      <c r="P48" s="148">
        <f t="shared" si="5"/>
        <v>15.994430711053445</v>
      </c>
      <c r="Q48" s="149"/>
      <c r="R48" s="150"/>
      <c r="S48" s="87" t="s">
        <v>310</v>
      </c>
      <c r="T48" s="5"/>
      <c r="U48" s="5"/>
      <c r="V48" s="5"/>
      <c r="W48" s="5"/>
      <c r="X48" s="5"/>
      <c r="Y48" s="5"/>
    </row>
    <row r="49" spans="1:25" ht="192" customHeight="1" x14ac:dyDescent="0.3">
      <c r="A49" s="47" t="s">
        <v>71</v>
      </c>
      <c r="B49" s="151" t="s">
        <v>290</v>
      </c>
      <c r="C49" s="152"/>
      <c r="D49" s="142" t="s">
        <v>15</v>
      </c>
      <c r="E49" s="143"/>
      <c r="F49" s="144"/>
      <c r="G49" s="26">
        <v>1004</v>
      </c>
      <c r="H49" s="26"/>
      <c r="I49" s="145">
        <f>I50+I51+I52+I53</f>
        <v>23166.629079999999</v>
      </c>
      <c r="J49" s="146"/>
      <c r="K49" s="147"/>
      <c r="L49" s="27">
        <f>L50+L51+L52+L53</f>
        <v>5775</v>
      </c>
      <c r="M49" s="145">
        <f t="shared" ref="M49" si="6">M50+M51+M52+M53</f>
        <v>4623.7001799999998</v>
      </c>
      <c r="N49" s="146"/>
      <c r="O49" s="147"/>
      <c r="P49" s="148">
        <f t="shared" si="5"/>
        <v>80.064072380952382</v>
      </c>
      <c r="Q49" s="149"/>
      <c r="R49" s="150"/>
      <c r="S49" s="84"/>
      <c r="T49" s="5"/>
      <c r="U49" s="5"/>
      <c r="V49" s="5"/>
      <c r="W49" s="5"/>
      <c r="X49" s="5"/>
      <c r="Y49" s="5"/>
    </row>
    <row r="50" spans="1:25" ht="180" customHeight="1" x14ac:dyDescent="0.3">
      <c r="A50" s="48" t="s">
        <v>121</v>
      </c>
      <c r="B50" s="112" t="s">
        <v>75</v>
      </c>
      <c r="C50" s="113"/>
      <c r="D50" s="114" t="s">
        <v>15</v>
      </c>
      <c r="E50" s="115"/>
      <c r="F50" s="116"/>
      <c r="G50" s="20">
        <v>1004</v>
      </c>
      <c r="H50" s="20" t="s">
        <v>122</v>
      </c>
      <c r="I50" s="117">
        <v>3040</v>
      </c>
      <c r="J50" s="118"/>
      <c r="K50" s="119"/>
      <c r="L50" s="30">
        <v>745</v>
      </c>
      <c r="M50" s="117">
        <v>681.8143</v>
      </c>
      <c r="N50" s="118"/>
      <c r="O50" s="119"/>
      <c r="P50" s="120">
        <f t="shared" si="5"/>
        <v>91.518697986577166</v>
      </c>
      <c r="Q50" s="121"/>
      <c r="R50" s="122"/>
      <c r="S50" s="82" t="s">
        <v>368</v>
      </c>
      <c r="T50" s="5"/>
      <c r="U50" s="5"/>
      <c r="V50" s="5"/>
      <c r="W50" s="5"/>
      <c r="X50" s="5"/>
      <c r="Y50" s="5"/>
    </row>
    <row r="51" spans="1:25" ht="409.5" customHeight="1" x14ac:dyDescent="0.3">
      <c r="A51" s="48" t="s">
        <v>124</v>
      </c>
      <c r="B51" s="112" t="s">
        <v>76</v>
      </c>
      <c r="C51" s="113"/>
      <c r="D51" s="114" t="s">
        <v>15</v>
      </c>
      <c r="E51" s="115"/>
      <c r="F51" s="116"/>
      <c r="G51" s="20">
        <v>1004</v>
      </c>
      <c r="H51" s="20" t="s">
        <v>123</v>
      </c>
      <c r="I51" s="117">
        <v>19730</v>
      </c>
      <c r="J51" s="157"/>
      <c r="K51" s="158"/>
      <c r="L51" s="21">
        <v>5030</v>
      </c>
      <c r="M51" s="117">
        <v>3941.8858799999998</v>
      </c>
      <c r="N51" s="157"/>
      <c r="O51" s="158"/>
      <c r="P51" s="120">
        <f t="shared" si="5"/>
        <v>78.367512524850895</v>
      </c>
      <c r="Q51" s="121"/>
      <c r="R51" s="122"/>
      <c r="S51" s="88" t="s">
        <v>311</v>
      </c>
      <c r="T51" s="5"/>
      <c r="U51" s="5"/>
      <c r="V51" s="5"/>
      <c r="W51" s="5"/>
      <c r="X51" s="5"/>
      <c r="Y51" s="5"/>
    </row>
    <row r="52" spans="1:25" ht="69.75" customHeight="1" x14ac:dyDescent="0.3">
      <c r="A52" s="48" t="s">
        <v>126</v>
      </c>
      <c r="B52" s="112" t="s">
        <v>74</v>
      </c>
      <c r="C52" s="159"/>
      <c r="D52" s="114" t="s">
        <v>15</v>
      </c>
      <c r="E52" s="115"/>
      <c r="F52" s="116"/>
      <c r="G52" s="20" t="s">
        <v>56</v>
      </c>
      <c r="H52" s="20" t="s">
        <v>125</v>
      </c>
      <c r="I52" s="117">
        <v>53.629080000000002</v>
      </c>
      <c r="J52" s="118"/>
      <c r="K52" s="119"/>
      <c r="L52" s="30">
        <v>0</v>
      </c>
      <c r="M52" s="117">
        <v>0</v>
      </c>
      <c r="N52" s="118"/>
      <c r="O52" s="119"/>
      <c r="P52" s="120">
        <v>0</v>
      </c>
      <c r="Q52" s="121"/>
      <c r="R52" s="122"/>
      <c r="S52" s="48"/>
      <c r="T52" s="5"/>
      <c r="U52" s="5"/>
      <c r="V52" s="5"/>
      <c r="W52" s="5"/>
      <c r="X52" s="5"/>
      <c r="Y52" s="5"/>
    </row>
    <row r="53" spans="1:25" ht="129.75" customHeight="1" x14ac:dyDescent="0.3">
      <c r="A53" s="48" t="s">
        <v>129</v>
      </c>
      <c r="B53" s="112" t="s">
        <v>127</v>
      </c>
      <c r="C53" s="159"/>
      <c r="D53" s="114" t="s">
        <v>15</v>
      </c>
      <c r="E53" s="115"/>
      <c r="F53" s="116"/>
      <c r="G53" s="20" t="s">
        <v>56</v>
      </c>
      <c r="H53" s="20" t="s">
        <v>128</v>
      </c>
      <c r="I53" s="117">
        <v>343</v>
      </c>
      <c r="J53" s="118"/>
      <c r="K53" s="119"/>
      <c r="L53" s="30">
        <v>0</v>
      </c>
      <c r="M53" s="117">
        <v>0</v>
      </c>
      <c r="N53" s="118"/>
      <c r="O53" s="119"/>
      <c r="P53" s="120">
        <v>0</v>
      </c>
      <c r="Q53" s="121"/>
      <c r="R53" s="122"/>
      <c r="S53" s="48"/>
      <c r="T53" s="5"/>
      <c r="U53" s="5"/>
      <c r="V53" s="5"/>
      <c r="W53" s="5"/>
      <c r="X53" s="5"/>
      <c r="Y53" s="5"/>
    </row>
    <row r="54" spans="1:25" ht="30" customHeight="1" x14ac:dyDescent="0.3">
      <c r="A54" s="12" t="s">
        <v>13</v>
      </c>
      <c r="B54" s="203" t="s">
        <v>36</v>
      </c>
      <c r="C54" s="204"/>
      <c r="D54" s="142" t="s">
        <v>15</v>
      </c>
      <c r="E54" s="143"/>
      <c r="F54" s="144"/>
      <c r="G54" s="26" t="s">
        <v>17</v>
      </c>
      <c r="H54" s="26"/>
      <c r="I54" s="145">
        <f>I55+I56+I57+I58+I59</f>
        <v>1166</v>
      </c>
      <c r="J54" s="146"/>
      <c r="K54" s="147"/>
      <c r="L54" s="27">
        <f>L55+L56+L57+L58+L59</f>
        <v>125</v>
      </c>
      <c r="M54" s="145">
        <f t="shared" ref="M54" si="7">M55+M56+M57+M58+M59</f>
        <v>87</v>
      </c>
      <c r="N54" s="146"/>
      <c r="O54" s="147"/>
      <c r="P54" s="148">
        <f>M54*100/L54</f>
        <v>69.599999999999994</v>
      </c>
      <c r="Q54" s="149"/>
      <c r="R54" s="150"/>
      <c r="S54" s="84"/>
      <c r="T54" s="5"/>
      <c r="U54" s="5"/>
      <c r="V54" s="5"/>
      <c r="W54" s="5"/>
      <c r="X54" s="5"/>
      <c r="Y54" s="5"/>
    </row>
    <row r="55" spans="1:25" ht="55.5" customHeight="1" x14ac:dyDescent="0.3">
      <c r="A55" s="29" t="s">
        <v>72</v>
      </c>
      <c r="B55" s="202" t="s">
        <v>59</v>
      </c>
      <c r="C55" s="159"/>
      <c r="D55" s="114" t="s">
        <v>15</v>
      </c>
      <c r="E55" s="115"/>
      <c r="F55" s="116"/>
      <c r="G55" s="20" t="s">
        <v>17</v>
      </c>
      <c r="H55" s="20" t="s">
        <v>130</v>
      </c>
      <c r="I55" s="117">
        <v>447</v>
      </c>
      <c r="J55" s="118"/>
      <c r="K55" s="119"/>
      <c r="L55" s="30">
        <v>0</v>
      </c>
      <c r="M55" s="117">
        <v>0</v>
      </c>
      <c r="N55" s="118"/>
      <c r="O55" s="119"/>
      <c r="P55" s="120">
        <v>0</v>
      </c>
      <c r="Q55" s="121"/>
      <c r="R55" s="122"/>
      <c r="S55" s="48"/>
      <c r="T55" s="5"/>
      <c r="U55" s="5"/>
      <c r="V55" s="5"/>
      <c r="W55" s="5"/>
      <c r="X55" s="5"/>
      <c r="Y55" s="5"/>
    </row>
    <row r="56" spans="1:25" ht="71.25" customHeight="1" x14ac:dyDescent="0.3">
      <c r="A56" s="29" t="s">
        <v>73</v>
      </c>
      <c r="B56" s="202" t="s">
        <v>38</v>
      </c>
      <c r="C56" s="159"/>
      <c r="D56" s="114" t="s">
        <v>15</v>
      </c>
      <c r="E56" s="115"/>
      <c r="F56" s="116"/>
      <c r="G56" s="20" t="s">
        <v>17</v>
      </c>
      <c r="H56" s="20" t="s">
        <v>131</v>
      </c>
      <c r="I56" s="117">
        <v>365</v>
      </c>
      <c r="J56" s="118"/>
      <c r="K56" s="119"/>
      <c r="L56" s="30">
        <v>65</v>
      </c>
      <c r="M56" s="117">
        <v>38</v>
      </c>
      <c r="N56" s="118"/>
      <c r="O56" s="119"/>
      <c r="P56" s="120">
        <f>M56*100/L56</f>
        <v>58.46153846153846</v>
      </c>
      <c r="Q56" s="121"/>
      <c r="R56" s="122"/>
      <c r="S56" s="82" t="s">
        <v>312</v>
      </c>
      <c r="T56" s="5"/>
      <c r="U56" s="5"/>
      <c r="V56" s="5"/>
      <c r="W56" s="5"/>
      <c r="X56" s="5"/>
      <c r="Y56" s="5"/>
    </row>
    <row r="57" spans="1:25" ht="117.75" customHeight="1" x14ac:dyDescent="0.3">
      <c r="A57" s="29" t="s">
        <v>78</v>
      </c>
      <c r="B57" s="202" t="s">
        <v>39</v>
      </c>
      <c r="C57" s="159"/>
      <c r="D57" s="114" t="s">
        <v>15</v>
      </c>
      <c r="E57" s="115"/>
      <c r="F57" s="116"/>
      <c r="G57" s="20" t="s">
        <v>17</v>
      </c>
      <c r="H57" s="20" t="s">
        <v>132</v>
      </c>
      <c r="I57" s="117">
        <v>224</v>
      </c>
      <c r="J57" s="118"/>
      <c r="K57" s="119"/>
      <c r="L57" s="30">
        <v>60</v>
      </c>
      <c r="M57" s="117">
        <v>49</v>
      </c>
      <c r="N57" s="118"/>
      <c r="O57" s="119"/>
      <c r="P57" s="120">
        <f>M57*100/L57</f>
        <v>81.666666666666671</v>
      </c>
      <c r="Q57" s="121"/>
      <c r="R57" s="122"/>
      <c r="S57" s="82" t="s">
        <v>313</v>
      </c>
      <c r="T57" s="5"/>
      <c r="U57" s="5"/>
      <c r="V57" s="5"/>
      <c r="W57" s="5"/>
      <c r="X57" s="5"/>
      <c r="Y57" s="5"/>
    </row>
    <row r="58" spans="1:25" ht="83.25" customHeight="1" x14ac:dyDescent="0.3">
      <c r="A58" s="29" t="s">
        <v>77</v>
      </c>
      <c r="B58" s="202" t="s">
        <v>40</v>
      </c>
      <c r="C58" s="159"/>
      <c r="D58" s="114" t="s">
        <v>15</v>
      </c>
      <c r="E58" s="115"/>
      <c r="F58" s="116"/>
      <c r="G58" s="20" t="s">
        <v>17</v>
      </c>
      <c r="H58" s="20" t="s">
        <v>133</v>
      </c>
      <c r="I58" s="117">
        <v>30</v>
      </c>
      <c r="J58" s="118"/>
      <c r="K58" s="119"/>
      <c r="L58" s="30">
        <v>0</v>
      </c>
      <c r="M58" s="117">
        <v>0</v>
      </c>
      <c r="N58" s="118"/>
      <c r="O58" s="119"/>
      <c r="P58" s="120">
        <v>0</v>
      </c>
      <c r="Q58" s="121"/>
      <c r="R58" s="122"/>
      <c r="S58" s="48"/>
      <c r="T58" s="5"/>
      <c r="U58" s="5"/>
      <c r="V58" s="5"/>
      <c r="W58" s="5"/>
      <c r="X58" s="5"/>
      <c r="Y58" s="5"/>
    </row>
    <row r="59" spans="1:25" ht="81" customHeight="1" x14ac:dyDescent="0.3">
      <c r="A59" s="29" t="s">
        <v>135</v>
      </c>
      <c r="B59" s="202" t="s">
        <v>41</v>
      </c>
      <c r="C59" s="159"/>
      <c r="D59" s="114" t="s">
        <v>15</v>
      </c>
      <c r="E59" s="115"/>
      <c r="F59" s="116"/>
      <c r="G59" s="20" t="s">
        <v>17</v>
      </c>
      <c r="H59" s="20" t="s">
        <v>134</v>
      </c>
      <c r="I59" s="117">
        <v>100</v>
      </c>
      <c r="J59" s="118"/>
      <c r="K59" s="119"/>
      <c r="L59" s="30">
        <v>0</v>
      </c>
      <c r="M59" s="117">
        <v>0</v>
      </c>
      <c r="N59" s="118"/>
      <c r="O59" s="119"/>
      <c r="P59" s="120">
        <v>0</v>
      </c>
      <c r="Q59" s="121"/>
      <c r="R59" s="122"/>
      <c r="S59" s="48"/>
      <c r="T59" s="5"/>
      <c r="U59" s="5"/>
      <c r="V59" s="5"/>
      <c r="W59" s="5"/>
      <c r="X59" s="5"/>
      <c r="Y59" s="5"/>
    </row>
    <row r="60" spans="1:25" ht="187.5" customHeight="1" x14ac:dyDescent="0.3">
      <c r="A60" s="46" t="s">
        <v>79</v>
      </c>
      <c r="B60" s="151" t="s">
        <v>291</v>
      </c>
      <c r="C60" s="152"/>
      <c r="D60" s="142" t="s">
        <v>15</v>
      </c>
      <c r="E60" s="143"/>
      <c r="F60" s="144"/>
      <c r="G60" s="44">
        <v>1101</v>
      </c>
      <c r="H60" s="44" t="s">
        <v>136</v>
      </c>
      <c r="I60" s="145">
        <v>720</v>
      </c>
      <c r="J60" s="146"/>
      <c r="K60" s="147"/>
      <c r="L60" s="45">
        <v>150</v>
      </c>
      <c r="M60" s="145">
        <v>77.5</v>
      </c>
      <c r="N60" s="146"/>
      <c r="O60" s="147"/>
      <c r="P60" s="148">
        <f>M60*100/L60</f>
        <v>51.666666666666664</v>
      </c>
      <c r="Q60" s="149"/>
      <c r="R60" s="150"/>
      <c r="S60" s="89" t="s">
        <v>367</v>
      </c>
      <c r="T60" s="5"/>
      <c r="U60" s="5"/>
      <c r="V60" s="5"/>
      <c r="W60" s="5"/>
      <c r="X60" s="5"/>
      <c r="Y60" s="5"/>
    </row>
    <row r="61" spans="1:25" s="5" customFormat="1" ht="154.5" customHeight="1" x14ac:dyDescent="0.3">
      <c r="A61" s="46" t="s">
        <v>80</v>
      </c>
      <c r="B61" s="151" t="s">
        <v>188</v>
      </c>
      <c r="C61" s="152"/>
      <c r="D61" s="142" t="s">
        <v>15</v>
      </c>
      <c r="E61" s="143"/>
      <c r="F61" s="144"/>
      <c r="G61" s="44" t="s">
        <v>189</v>
      </c>
      <c r="H61" s="44" t="s">
        <v>190</v>
      </c>
      <c r="I61" s="145">
        <v>300</v>
      </c>
      <c r="J61" s="146"/>
      <c r="K61" s="147"/>
      <c r="L61" s="45">
        <v>0</v>
      </c>
      <c r="M61" s="145">
        <v>0</v>
      </c>
      <c r="N61" s="146"/>
      <c r="O61" s="147"/>
      <c r="P61" s="148">
        <v>0</v>
      </c>
      <c r="Q61" s="149"/>
      <c r="R61" s="150"/>
      <c r="S61" s="89"/>
      <c r="T61" s="9"/>
    </row>
    <row r="62" spans="1:25" ht="27" customHeight="1" x14ac:dyDescent="0.3">
      <c r="A62" s="12" t="s">
        <v>81</v>
      </c>
      <c r="B62" s="151" t="s">
        <v>83</v>
      </c>
      <c r="C62" s="204"/>
      <c r="D62" s="142" t="s">
        <v>15</v>
      </c>
      <c r="E62" s="143"/>
      <c r="F62" s="144"/>
      <c r="G62" s="26"/>
      <c r="H62" s="26"/>
      <c r="I62" s="145">
        <f>I63+I64+I65</f>
        <v>34379.317849999999</v>
      </c>
      <c r="J62" s="146"/>
      <c r="K62" s="147"/>
      <c r="L62" s="27">
        <f>L63+L64+L65</f>
        <v>10507.031789999999</v>
      </c>
      <c r="M62" s="209">
        <f t="shared" ref="M62" si="8">M63+M64+M65</f>
        <v>9132.0759099999996</v>
      </c>
      <c r="N62" s="210"/>
      <c r="O62" s="211"/>
      <c r="P62" s="148">
        <f>M62*100/L62</f>
        <v>86.913945750991218</v>
      </c>
      <c r="Q62" s="149"/>
      <c r="R62" s="150"/>
      <c r="S62" s="84"/>
      <c r="T62" s="5"/>
      <c r="U62" s="5"/>
      <c r="V62" s="5"/>
      <c r="W62" s="5"/>
      <c r="X62" s="5"/>
      <c r="Y62" s="5"/>
    </row>
    <row r="63" spans="1:25" ht="194.25" customHeight="1" x14ac:dyDescent="0.3">
      <c r="A63" s="38" t="s">
        <v>140</v>
      </c>
      <c r="B63" s="112" t="s">
        <v>314</v>
      </c>
      <c r="C63" s="159"/>
      <c r="D63" s="114" t="s">
        <v>15</v>
      </c>
      <c r="E63" s="115"/>
      <c r="F63" s="116"/>
      <c r="G63" s="20" t="s">
        <v>22</v>
      </c>
      <c r="H63" s="20" t="s">
        <v>137</v>
      </c>
      <c r="I63" s="117">
        <v>25026.897850000001</v>
      </c>
      <c r="J63" s="118"/>
      <c r="K63" s="119"/>
      <c r="L63" s="30">
        <v>7349.9871400000002</v>
      </c>
      <c r="M63" s="117">
        <v>6161.0530200000003</v>
      </c>
      <c r="N63" s="118"/>
      <c r="O63" s="119"/>
      <c r="P63" s="120">
        <f>M63*100/L63</f>
        <v>83.823997275728573</v>
      </c>
      <c r="Q63" s="121"/>
      <c r="R63" s="122"/>
      <c r="S63" s="82" t="s">
        <v>315</v>
      </c>
      <c r="T63" s="5"/>
      <c r="U63" s="5"/>
      <c r="V63" s="5"/>
      <c r="W63" s="5"/>
      <c r="X63" s="5"/>
      <c r="Y63" s="5"/>
    </row>
    <row r="64" spans="1:25" ht="143.25" customHeight="1" x14ac:dyDescent="0.3">
      <c r="A64" s="38" t="s">
        <v>141</v>
      </c>
      <c r="B64" s="112" t="s">
        <v>84</v>
      </c>
      <c r="C64" s="159"/>
      <c r="D64" s="114" t="s">
        <v>15</v>
      </c>
      <c r="E64" s="115"/>
      <c r="F64" s="116"/>
      <c r="G64" s="20" t="s">
        <v>22</v>
      </c>
      <c r="H64" s="20" t="s">
        <v>138</v>
      </c>
      <c r="I64" s="117">
        <v>9304.32</v>
      </c>
      <c r="J64" s="118"/>
      <c r="K64" s="119"/>
      <c r="L64" s="30">
        <v>3144.1819999999998</v>
      </c>
      <c r="M64" s="117">
        <v>2959.0885699999999</v>
      </c>
      <c r="N64" s="118"/>
      <c r="O64" s="119"/>
      <c r="P64" s="120">
        <f>M64*100/L64</f>
        <v>94.113145167805172</v>
      </c>
      <c r="Q64" s="121"/>
      <c r="R64" s="122"/>
      <c r="S64" s="82" t="s">
        <v>316</v>
      </c>
      <c r="T64" s="5"/>
      <c r="U64" s="5"/>
      <c r="V64" s="5"/>
      <c r="W64" s="5"/>
      <c r="X64" s="5"/>
      <c r="Y64" s="5"/>
    </row>
    <row r="65" spans="1:25" ht="180" customHeight="1" x14ac:dyDescent="0.3">
      <c r="A65" s="38" t="s">
        <v>142</v>
      </c>
      <c r="B65" s="112" t="s">
        <v>85</v>
      </c>
      <c r="C65" s="159"/>
      <c r="D65" s="114" t="s">
        <v>15</v>
      </c>
      <c r="E65" s="115"/>
      <c r="F65" s="116"/>
      <c r="G65" s="20" t="s">
        <v>22</v>
      </c>
      <c r="H65" s="20" t="s">
        <v>139</v>
      </c>
      <c r="I65" s="117">
        <v>48.1</v>
      </c>
      <c r="J65" s="118"/>
      <c r="K65" s="119"/>
      <c r="L65" s="30">
        <v>12.86265</v>
      </c>
      <c r="M65" s="117">
        <v>11.93432</v>
      </c>
      <c r="N65" s="118"/>
      <c r="O65" s="119"/>
      <c r="P65" s="120">
        <f>M65*100/L65</f>
        <v>92.782746945613852</v>
      </c>
      <c r="Q65" s="121"/>
      <c r="R65" s="122"/>
      <c r="S65" s="48" t="s">
        <v>317</v>
      </c>
      <c r="T65" s="5"/>
      <c r="U65" s="5"/>
      <c r="V65" s="5"/>
      <c r="W65" s="5"/>
      <c r="X65" s="5"/>
      <c r="Y65" s="5"/>
    </row>
    <row r="66" spans="1:25" ht="25.95" customHeight="1" x14ac:dyDescent="0.3">
      <c r="A66" s="12" t="s">
        <v>82</v>
      </c>
      <c r="B66" s="151" t="s">
        <v>88</v>
      </c>
      <c r="C66" s="268"/>
      <c r="D66" s="142" t="s">
        <v>15</v>
      </c>
      <c r="E66" s="143"/>
      <c r="F66" s="144"/>
      <c r="G66" s="26"/>
      <c r="H66" s="26"/>
      <c r="I66" s="145">
        <f>I67+I68</f>
        <v>70829.557919999992</v>
      </c>
      <c r="J66" s="146"/>
      <c r="K66" s="147"/>
      <c r="L66" s="27">
        <f>L67+L68</f>
        <v>19208.885000000002</v>
      </c>
      <c r="M66" s="209">
        <f t="shared" ref="M66" si="9">M67+M68</f>
        <v>15608.3606</v>
      </c>
      <c r="N66" s="210"/>
      <c r="O66" s="211"/>
      <c r="P66" s="148">
        <f>M66*100/L66</f>
        <v>81.255942757739447</v>
      </c>
      <c r="Q66" s="149"/>
      <c r="R66" s="150"/>
      <c r="S66" s="84"/>
      <c r="T66" s="5"/>
      <c r="U66" s="5"/>
      <c r="V66" s="5"/>
      <c r="W66" s="5"/>
      <c r="X66" s="5"/>
      <c r="Y66" s="5"/>
    </row>
    <row r="67" spans="1:25" ht="130.5" customHeight="1" x14ac:dyDescent="0.3">
      <c r="A67" s="38" t="s">
        <v>86</v>
      </c>
      <c r="B67" s="112" t="s">
        <v>318</v>
      </c>
      <c r="C67" s="159"/>
      <c r="D67" s="114" t="s">
        <v>15</v>
      </c>
      <c r="E67" s="115"/>
      <c r="F67" s="116"/>
      <c r="G67" s="20" t="s">
        <v>22</v>
      </c>
      <c r="H67" s="20" t="s">
        <v>137</v>
      </c>
      <c r="I67" s="117">
        <v>48114.877919999999</v>
      </c>
      <c r="J67" s="118"/>
      <c r="K67" s="119"/>
      <c r="L67" s="30">
        <v>13718.154</v>
      </c>
      <c r="M67" s="117">
        <v>11138.411679999999</v>
      </c>
      <c r="N67" s="118"/>
      <c r="O67" s="119"/>
      <c r="P67" s="120">
        <f t="shared" ref="P67:P68" si="10">M67*100/L67</f>
        <v>81.194683191338996</v>
      </c>
      <c r="Q67" s="121"/>
      <c r="R67" s="122"/>
      <c r="S67" s="82" t="s">
        <v>319</v>
      </c>
      <c r="T67" s="5"/>
      <c r="U67" s="5"/>
      <c r="V67" s="5"/>
      <c r="W67" s="5"/>
      <c r="X67" s="5"/>
      <c r="Y67" s="5"/>
    </row>
    <row r="68" spans="1:25" ht="105" customHeight="1" x14ac:dyDescent="0.3">
      <c r="A68" s="38" t="s">
        <v>87</v>
      </c>
      <c r="B68" s="112" t="s">
        <v>89</v>
      </c>
      <c r="C68" s="159"/>
      <c r="D68" s="114" t="s">
        <v>15</v>
      </c>
      <c r="E68" s="115"/>
      <c r="F68" s="116"/>
      <c r="G68" s="20" t="s">
        <v>22</v>
      </c>
      <c r="H68" s="20" t="s">
        <v>138</v>
      </c>
      <c r="I68" s="117">
        <v>22714.68</v>
      </c>
      <c r="J68" s="118"/>
      <c r="K68" s="119"/>
      <c r="L68" s="30">
        <v>5490.7309999999998</v>
      </c>
      <c r="M68" s="117">
        <v>4469.9489199999998</v>
      </c>
      <c r="N68" s="118"/>
      <c r="O68" s="119"/>
      <c r="P68" s="120">
        <f t="shared" si="10"/>
        <v>81.408994904321489</v>
      </c>
      <c r="Q68" s="121"/>
      <c r="R68" s="122"/>
      <c r="S68" s="82" t="s">
        <v>320</v>
      </c>
      <c r="T68" s="5"/>
      <c r="U68" s="5"/>
      <c r="V68" s="5"/>
      <c r="W68" s="5"/>
      <c r="X68" s="5"/>
      <c r="Y68" s="5"/>
    </row>
    <row r="69" spans="1:25" ht="52.5" customHeight="1" x14ac:dyDescent="0.3">
      <c r="A69" s="12" t="s">
        <v>171</v>
      </c>
      <c r="B69" s="151" t="s">
        <v>90</v>
      </c>
      <c r="C69" s="268"/>
      <c r="D69" s="142" t="s">
        <v>15</v>
      </c>
      <c r="E69" s="143"/>
      <c r="F69" s="144"/>
      <c r="G69" s="26"/>
      <c r="H69" s="26"/>
      <c r="I69" s="145">
        <f>I70+I71+I72+I73+I74+I75+I76+I77+I78</f>
        <v>129330.05649999999</v>
      </c>
      <c r="J69" s="146"/>
      <c r="K69" s="147"/>
      <c r="L69" s="27">
        <f>L70++L71+L72+L73+L74+L75+L76+L77+L78</f>
        <v>35748.125</v>
      </c>
      <c r="M69" s="209">
        <f t="shared" ref="M69" si="11">M70++M71+M72+M73+M74+M75+M76+M77+M78</f>
        <v>27754.046540000003</v>
      </c>
      <c r="N69" s="210"/>
      <c r="O69" s="211"/>
      <c r="P69" s="148">
        <f>M69*100/L69</f>
        <v>77.63776852632131</v>
      </c>
      <c r="Q69" s="149"/>
      <c r="R69" s="150"/>
      <c r="S69" s="84"/>
      <c r="T69" s="5"/>
      <c r="U69" s="5"/>
      <c r="V69" s="5"/>
      <c r="W69" s="5"/>
      <c r="X69" s="5"/>
      <c r="Y69" s="5"/>
    </row>
    <row r="70" spans="1:25" ht="195.75" customHeight="1" x14ac:dyDescent="0.3">
      <c r="A70" s="38" t="s">
        <v>237</v>
      </c>
      <c r="B70" s="202" t="s">
        <v>321</v>
      </c>
      <c r="C70" s="159"/>
      <c r="D70" s="114" t="s">
        <v>15</v>
      </c>
      <c r="E70" s="115"/>
      <c r="F70" s="116"/>
      <c r="G70" s="20" t="s">
        <v>23</v>
      </c>
      <c r="H70" s="20" t="s">
        <v>143</v>
      </c>
      <c r="I70" s="117">
        <v>20424.356500000002</v>
      </c>
      <c r="J70" s="118"/>
      <c r="K70" s="119"/>
      <c r="L70" s="30">
        <v>6760.37</v>
      </c>
      <c r="M70" s="117">
        <v>3874.60059</v>
      </c>
      <c r="N70" s="118"/>
      <c r="O70" s="119"/>
      <c r="P70" s="120">
        <f t="shared" ref="P70:P73" si="12">M70*100/L70</f>
        <v>57.31343979693419</v>
      </c>
      <c r="Q70" s="121"/>
      <c r="R70" s="122"/>
      <c r="S70" s="82" t="s">
        <v>322</v>
      </c>
      <c r="T70" s="5"/>
      <c r="U70" s="5"/>
      <c r="V70" s="5"/>
      <c r="W70" s="5"/>
      <c r="X70" s="5"/>
      <c r="Y70" s="5"/>
    </row>
    <row r="71" spans="1:25" ht="211.5" customHeight="1" x14ac:dyDescent="0.3">
      <c r="A71" s="49" t="s">
        <v>238</v>
      </c>
      <c r="B71" s="112" t="s">
        <v>43</v>
      </c>
      <c r="C71" s="159"/>
      <c r="D71" s="114" t="s">
        <v>15</v>
      </c>
      <c r="E71" s="115"/>
      <c r="F71" s="116"/>
      <c r="G71" s="20" t="s">
        <v>23</v>
      </c>
      <c r="H71" s="20" t="s">
        <v>144</v>
      </c>
      <c r="I71" s="117">
        <v>95753.5</v>
      </c>
      <c r="J71" s="118"/>
      <c r="K71" s="119"/>
      <c r="L71" s="30">
        <v>25075.383999999998</v>
      </c>
      <c r="M71" s="117">
        <v>20771.717960000002</v>
      </c>
      <c r="N71" s="118"/>
      <c r="O71" s="119"/>
      <c r="P71" s="120">
        <f t="shared" si="12"/>
        <v>82.837088197732101</v>
      </c>
      <c r="Q71" s="121"/>
      <c r="R71" s="122"/>
      <c r="S71" s="82" t="s">
        <v>323</v>
      </c>
      <c r="T71" s="5"/>
      <c r="U71" s="5"/>
      <c r="V71" s="5"/>
      <c r="W71" s="5"/>
      <c r="X71" s="5"/>
      <c r="Y71" s="5"/>
    </row>
    <row r="72" spans="1:25" ht="130.5" customHeight="1" x14ac:dyDescent="0.3">
      <c r="A72" s="49" t="s">
        <v>239</v>
      </c>
      <c r="B72" s="112" t="s">
        <v>44</v>
      </c>
      <c r="C72" s="113"/>
      <c r="D72" s="114" t="s">
        <v>15</v>
      </c>
      <c r="E72" s="115"/>
      <c r="F72" s="116"/>
      <c r="G72" s="20" t="s">
        <v>23</v>
      </c>
      <c r="H72" s="20" t="s">
        <v>145</v>
      </c>
      <c r="I72" s="117">
        <v>777</v>
      </c>
      <c r="J72" s="118"/>
      <c r="K72" s="119"/>
      <c r="L72" s="30">
        <v>203.11199999999999</v>
      </c>
      <c r="M72" s="117">
        <v>193.13328999999999</v>
      </c>
      <c r="N72" s="118"/>
      <c r="O72" s="119"/>
      <c r="P72" s="120">
        <f t="shared" si="12"/>
        <v>95.087089881444712</v>
      </c>
      <c r="Q72" s="121"/>
      <c r="R72" s="122"/>
      <c r="S72" s="88" t="s">
        <v>324</v>
      </c>
      <c r="T72" s="5"/>
      <c r="U72" s="5"/>
      <c r="V72" s="5"/>
      <c r="W72" s="5"/>
      <c r="X72" s="5"/>
      <c r="Y72" s="5"/>
    </row>
    <row r="73" spans="1:25" ht="216.75" customHeight="1" x14ac:dyDescent="0.3">
      <c r="A73" s="49" t="s">
        <v>240</v>
      </c>
      <c r="B73" s="112" t="s">
        <v>43</v>
      </c>
      <c r="C73" s="113"/>
      <c r="D73" s="114" t="s">
        <v>15</v>
      </c>
      <c r="E73" s="115"/>
      <c r="F73" s="116"/>
      <c r="G73" s="20" t="s">
        <v>24</v>
      </c>
      <c r="H73" s="20" t="s">
        <v>144</v>
      </c>
      <c r="I73" s="117">
        <v>1244</v>
      </c>
      <c r="J73" s="118"/>
      <c r="K73" s="119"/>
      <c r="L73" s="30">
        <v>348.25900000000001</v>
      </c>
      <c r="M73" s="117">
        <v>284.63724999999999</v>
      </c>
      <c r="N73" s="118"/>
      <c r="O73" s="119"/>
      <c r="P73" s="120">
        <f t="shared" si="12"/>
        <v>81.731484326320341</v>
      </c>
      <c r="Q73" s="121"/>
      <c r="R73" s="122"/>
      <c r="S73" s="48" t="s">
        <v>366</v>
      </c>
      <c r="T73" s="5"/>
      <c r="U73" s="5"/>
      <c r="V73" s="5"/>
      <c r="W73" s="5"/>
      <c r="X73" s="5"/>
      <c r="Y73" s="5"/>
    </row>
    <row r="74" spans="1:25" ht="164.25" customHeight="1" x14ac:dyDescent="0.3">
      <c r="A74" s="38" t="s">
        <v>241</v>
      </c>
      <c r="B74" s="185" t="s">
        <v>325</v>
      </c>
      <c r="C74" s="186"/>
      <c r="D74" s="114" t="s">
        <v>15</v>
      </c>
      <c r="E74" s="115"/>
      <c r="F74" s="116"/>
      <c r="G74" s="20" t="s">
        <v>26</v>
      </c>
      <c r="H74" s="20" t="s">
        <v>146</v>
      </c>
      <c r="I74" s="117">
        <v>600</v>
      </c>
      <c r="J74" s="118"/>
      <c r="K74" s="119"/>
      <c r="L74" s="30">
        <v>600</v>
      </c>
      <c r="M74" s="117">
        <v>0</v>
      </c>
      <c r="N74" s="118"/>
      <c r="O74" s="119"/>
      <c r="P74" s="120">
        <f>M74*100/L74</f>
        <v>0</v>
      </c>
      <c r="Q74" s="121"/>
      <c r="R74" s="122"/>
      <c r="S74" s="48"/>
      <c r="T74" s="5"/>
      <c r="U74" s="5"/>
      <c r="V74" s="5"/>
      <c r="W74" s="5"/>
      <c r="X74" s="5"/>
      <c r="Y74" s="5"/>
    </row>
    <row r="75" spans="1:25" ht="64.2" customHeight="1" x14ac:dyDescent="0.3">
      <c r="A75" s="35" t="s">
        <v>242</v>
      </c>
      <c r="B75" s="112" t="s">
        <v>294</v>
      </c>
      <c r="C75" s="113"/>
      <c r="D75" s="114" t="s">
        <v>15</v>
      </c>
      <c r="E75" s="153"/>
      <c r="F75" s="154"/>
      <c r="G75" s="20" t="s">
        <v>26</v>
      </c>
      <c r="H75" s="20" t="s">
        <v>147</v>
      </c>
      <c r="I75" s="117">
        <v>1190.7</v>
      </c>
      <c r="J75" s="157"/>
      <c r="K75" s="158"/>
      <c r="L75" s="30">
        <v>0</v>
      </c>
      <c r="M75" s="117">
        <v>0</v>
      </c>
      <c r="N75" s="157"/>
      <c r="O75" s="158"/>
      <c r="P75" s="120">
        <v>0</v>
      </c>
      <c r="Q75" s="121"/>
      <c r="R75" s="122"/>
      <c r="S75" s="48"/>
      <c r="T75" s="5"/>
      <c r="U75" s="5"/>
      <c r="V75" s="5"/>
      <c r="W75" s="5"/>
      <c r="X75" s="5"/>
      <c r="Y75" s="5"/>
    </row>
    <row r="76" spans="1:25" ht="135.75" customHeight="1" x14ac:dyDescent="0.3">
      <c r="A76" s="49" t="s">
        <v>243</v>
      </c>
      <c r="B76" s="185" t="s">
        <v>326</v>
      </c>
      <c r="C76" s="201"/>
      <c r="D76" s="114" t="s">
        <v>15</v>
      </c>
      <c r="E76" s="153"/>
      <c r="F76" s="154"/>
      <c r="G76" s="20" t="s">
        <v>25</v>
      </c>
      <c r="H76" s="20" t="s">
        <v>148</v>
      </c>
      <c r="I76" s="117">
        <v>181</v>
      </c>
      <c r="J76" s="157"/>
      <c r="K76" s="158"/>
      <c r="L76" s="30">
        <v>181</v>
      </c>
      <c r="M76" s="117">
        <v>79.959999999999994</v>
      </c>
      <c r="N76" s="157"/>
      <c r="O76" s="158"/>
      <c r="P76" s="120">
        <f>M76*100/L76</f>
        <v>44.176795580110493</v>
      </c>
      <c r="Q76" s="121"/>
      <c r="R76" s="122"/>
      <c r="S76" s="48" t="s">
        <v>365</v>
      </c>
      <c r="T76" s="5"/>
      <c r="U76" s="5"/>
      <c r="V76" s="5"/>
      <c r="W76" s="5"/>
      <c r="X76" s="5"/>
      <c r="Y76" s="5"/>
    </row>
    <row r="77" spans="1:25" ht="144.75" customHeight="1" x14ac:dyDescent="0.3">
      <c r="A77" s="38" t="s">
        <v>244</v>
      </c>
      <c r="B77" s="112" t="s">
        <v>348</v>
      </c>
      <c r="C77" s="159"/>
      <c r="D77" s="114" t="s">
        <v>15</v>
      </c>
      <c r="E77" s="153"/>
      <c r="F77" s="154"/>
      <c r="G77" s="20" t="s">
        <v>25</v>
      </c>
      <c r="H77" s="20" t="s">
        <v>149</v>
      </c>
      <c r="I77" s="117">
        <v>474.5</v>
      </c>
      <c r="J77" s="157"/>
      <c r="K77" s="158"/>
      <c r="L77" s="21">
        <v>30</v>
      </c>
      <c r="M77" s="117">
        <v>0</v>
      </c>
      <c r="N77" s="157"/>
      <c r="O77" s="158"/>
      <c r="P77" s="120">
        <v>0</v>
      </c>
      <c r="Q77" s="121"/>
      <c r="R77" s="122"/>
      <c r="S77" s="48"/>
      <c r="T77" s="5"/>
      <c r="U77" s="5"/>
      <c r="V77" s="5"/>
      <c r="W77" s="5"/>
      <c r="X77" s="5"/>
      <c r="Y77" s="5"/>
    </row>
    <row r="78" spans="1:25" ht="216" customHeight="1" x14ac:dyDescent="0.3">
      <c r="A78" s="38" t="s">
        <v>245</v>
      </c>
      <c r="B78" s="112" t="s">
        <v>327</v>
      </c>
      <c r="C78" s="159"/>
      <c r="D78" s="114" t="s">
        <v>15</v>
      </c>
      <c r="E78" s="153"/>
      <c r="F78" s="154"/>
      <c r="G78" s="20" t="s">
        <v>150</v>
      </c>
      <c r="H78" s="20" t="s">
        <v>151</v>
      </c>
      <c r="I78" s="117">
        <v>8685</v>
      </c>
      <c r="J78" s="157"/>
      <c r="K78" s="158"/>
      <c r="L78" s="21">
        <v>2550</v>
      </c>
      <c r="M78" s="117">
        <v>2549.9974499999998</v>
      </c>
      <c r="N78" s="157"/>
      <c r="O78" s="158"/>
      <c r="P78" s="120">
        <f>M78*100/L78</f>
        <v>99.999899999999997</v>
      </c>
      <c r="Q78" s="121"/>
      <c r="R78" s="122"/>
      <c r="S78" s="48" t="s">
        <v>364</v>
      </c>
      <c r="T78" s="5"/>
      <c r="U78" s="5"/>
      <c r="V78" s="5"/>
      <c r="W78" s="5"/>
      <c r="X78" s="5"/>
      <c r="Y78" s="5"/>
    </row>
    <row r="79" spans="1:25" ht="15.6" customHeight="1" x14ac:dyDescent="0.3">
      <c r="A79" s="36"/>
      <c r="B79" s="163" t="s">
        <v>91</v>
      </c>
      <c r="C79" s="163"/>
      <c r="D79" s="164" t="s">
        <v>29</v>
      </c>
      <c r="E79" s="164"/>
      <c r="F79" s="164"/>
      <c r="G79" s="26"/>
      <c r="H79" s="26"/>
      <c r="I79" s="165">
        <f>I80+I89+I92+I103+I108+I115+I119</f>
        <v>52081.413830000005</v>
      </c>
      <c r="J79" s="165"/>
      <c r="K79" s="165"/>
      <c r="L79" s="27">
        <f>L80+L89+L92+L103+L108+L115+L119</f>
        <v>15404.41072</v>
      </c>
      <c r="M79" s="165">
        <f t="shared" ref="M79" si="13">M80+M89+M92+M103+M108+M115+M119</f>
        <v>8320.7546299999995</v>
      </c>
      <c r="N79" s="165"/>
      <c r="O79" s="165"/>
      <c r="P79" s="169">
        <f>M79*100/L79</f>
        <v>54.01540364797544</v>
      </c>
      <c r="Q79" s="169"/>
      <c r="R79" s="169"/>
      <c r="S79" s="84"/>
      <c r="T79" s="5"/>
      <c r="U79" s="5"/>
      <c r="V79" s="5"/>
      <c r="W79" s="5"/>
      <c r="X79" s="5"/>
      <c r="Y79" s="5"/>
    </row>
    <row r="80" spans="1:25" ht="80.25" customHeight="1" x14ac:dyDescent="0.3">
      <c r="A80" s="36" t="s">
        <v>192</v>
      </c>
      <c r="B80" s="163" t="s">
        <v>292</v>
      </c>
      <c r="C80" s="166"/>
      <c r="D80" s="164" t="s">
        <v>29</v>
      </c>
      <c r="E80" s="164"/>
      <c r="F80" s="164"/>
      <c r="G80" s="26" t="s">
        <v>16</v>
      </c>
      <c r="H80" s="50"/>
      <c r="I80" s="279">
        <f>I81+I82+I83+I84+I85+I86+I87+I88</f>
        <v>18770.53472</v>
      </c>
      <c r="J80" s="280"/>
      <c r="K80" s="280"/>
      <c r="L80" s="51">
        <f>L81+L82+L83+L84+L85+L86+L87+L88</f>
        <v>7904.4107199999999</v>
      </c>
      <c r="M80" s="279">
        <f t="shared" ref="M80" si="14">M81+M82+M83+M84+M85+M86+M87+M88</f>
        <v>6260.44524</v>
      </c>
      <c r="N80" s="279"/>
      <c r="O80" s="279"/>
      <c r="P80" s="280">
        <f>M80*100/L80</f>
        <v>79.201922341403844</v>
      </c>
      <c r="Q80" s="280"/>
      <c r="R80" s="280"/>
      <c r="S80" s="90"/>
      <c r="T80" s="5"/>
      <c r="U80" s="5"/>
      <c r="V80" s="5"/>
      <c r="W80" s="5"/>
      <c r="X80" s="5"/>
      <c r="Y80" s="5"/>
    </row>
    <row r="81" spans="1:25" ht="150" customHeight="1" x14ac:dyDescent="0.3">
      <c r="A81" s="34" t="s">
        <v>246</v>
      </c>
      <c r="B81" s="112" t="s">
        <v>328</v>
      </c>
      <c r="C81" s="113"/>
      <c r="D81" s="114" t="s">
        <v>29</v>
      </c>
      <c r="E81" s="115"/>
      <c r="F81" s="116"/>
      <c r="G81" s="17" t="s">
        <v>16</v>
      </c>
      <c r="H81" s="52" t="s">
        <v>152</v>
      </c>
      <c r="I81" s="117">
        <v>6048.1660000000002</v>
      </c>
      <c r="J81" s="118"/>
      <c r="K81" s="119"/>
      <c r="L81" s="18">
        <v>1567.1</v>
      </c>
      <c r="M81" s="117">
        <v>1493.75882</v>
      </c>
      <c r="N81" s="118"/>
      <c r="O81" s="119"/>
      <c r="P81" s="160">
        <f>M81*100/L81</f>
        <v>95.319942569076659</v>
      </c>
      <c r="Q81" s="161"/>
      <c r="R81" s="162"/>
      <c r="S81" s="91" t="s">
        <v>329</v>
      </c>
      <c r="T81" s="5"/>
      <c r="U81" s="5"/>
      <c r="V81" s="5"/>
      <c r="W81" s="5"/>
      <c r="X81" s="5"/>
      <c r="Y81" s="5"/>
    </row>
    <row r="82" spans="1:25" ht="143.25" customHeight="1" x14ac:dyDescent="0.3">
      <c r="A82" s="38" t="s">
        <v>247</v>
      </c>
      <c r="B82" s="112" t="s">
        <v>330</v>
      </c>
      <c r="C82" s="113"/>
      <c r="D82" s="114" t="s">
        <v>29</v>
      </c>
      <c r="E82" s="115"/>
      <c r="F82" s="116"/>
      <c r="G82" s="20" t="s">
        <v>34</v>
      </c>
      <c r="H82" s="53" t="s">
        <v>153</v>
      </c>
      <c r="I82" s="117">
        <v>600</v>
      </c>
      <c r="J82" s="118"/>
      <c r="K82" s="119"/>
      <c r="L82" s="30">
        <v>300</v>
      </c>
      <c r="M82" s="117">
        <v>0</v>
      </c>
      <c r="N82" s="118"/>
      <c r="O82" s="119"/>
      <c r="P82" s="160">
        <f t="shared" ref="P82" si="15">(M82*100%)/I82</f>
        <v>0</v>
      </c>
      <c r="Q82" s="161"/>
      <c r="R82" s="162"/>
      <c r="S82" s="92"/>
      <c r="T82" s="5"/>
      <c r="U82" s="5"/>
      <c r="V82" s="5"/>
      <c r="W82" s="5"/>
      <c r="X82" s="5"/>
      <c r="Y82" s="5"/>
    </row>
    <row r="83" spans="1:25" ht="261.60000000000002" customHeight="1" x14ac:dyDescent="0.3">
      <c r="A83" s="38" t="s">
        <v>248</v>
      </c>
      <c r="B83" s="112" t="s">
        <v>331</v>
      </c>
      <c r="C83" s="113"/>
      <c r="D83" s="114" t="s">
        <v>29</v>
      </c>
      <c r="E83" s="153"/>
      <c r="F83" s="154"/>
      <c r="G83" s="20" t="s">
        <v>34</v>
      </c>
      <c r="H83" s="53" t="s">
        <v>154</v>
      </c>
      <c r="I83" s="117">
        <v>2514.6487200000001</v>
      </c>
      <c r="J83" s="157"/>
      <c r="K83" s="158"/>
      <c r="L83" s="30">
        <v>1714.6487199999999</v>
      </c>
      <c r="M83" s="117">
        <v>1709.73</v>
      </c>
      <c r="N83" s="157"/>
      <c r="O83" s="158"/>
      <c r="P83" s="160">
        <f t="shared" ref="P83:P88" si="16">M83*100/L83</f>
        <v>99.713135411199559</v>
      </c>
      <c r="Q83" s="161"/>
      <c r="R83" s="162"/>
      <c r="S83" s="48" t="s">
        <v>363</v>
      </c>
      <c r="T83" s="7"/>
      <c r="U83" s="5"/>
      <c r="V83" s="5"/>
      <c r="W83" s="5"/>
      <c r="X83" s="5"/>
      <c r="Y83" s="5"/>
    </row>
    <row r="84" spans="1:25" ht="148.5" customHeight="1" x14ac:dyDescent="0.3">
      <c r="A84" s="38" t="s">
        <v>249</v>
      </c>
      <c r="B84" s="112" t="s">
        <v>332</v>
      </c>
      <c r="C84" s="113"/>
      <c r="D84" s="114" t="s">
        <v>29</v>
      </c>
      <c r="E84" s="153"/>
      <c r="F84" s="154"/>
      <c r="G84" s="20" t="s">
        <v>34</v>
      </c>
      <c r="H84" s="53" t="s">
        <v>155</v>
      </c>
      <c r="I84" s="117">
        <v>200</v>
      </c>
      <c r="J84" s="157"/>
      <c r="K84" s="158"/>
      <c r="L84" s="30">
        <v>100</v>
      </c>
      <c r="M84" s="117">
        <v>0</v>
      </c>
      <c r="N84" s="157"/>
      <c r="O84" s="158"/>
      <c r="P84" s="160">
        <f t="shared" si="16"/>
        <v>0</v>
      </c>
      <c r="Q84" s="161"/>
      <c r="R84" s="162"/>
      <c r="S84" s="92"/>
      <c r="T84" s="7"/>
      <c r="U84" s="5"/>
      <c r="V84" s="5"/>
      <c r="W84" s="5"/>
      <c r="X84" s="5"/>
      <c r="Y84" s="5"/>
    </row>
    <row r="85" spans="1:25" ht="123" customHeight="1" x14ac:dyDescent="0.3">
      <c r="A85" s="38" t="s">
        <v>250</v>
      </c>
      <c r="B85" s="112" t="s">
        <v>333</v>
      </c>
      <c r="C85" s="113"/>
      <c r="D85" s="114" t="s">
        <v>29</v>
      </c>
      <c r="E85" s="153"/>
      <c r="F85" s="154"/>
      <c r="G85" s="20" t="s">
        <v>34</v>
      </c>
      <c r="H85" s="53" t="s">
        <v>156</v>
      </c>
      <c r="I85" s="117">
        <v>100</v>
      </c>
      <c r="J85" s="157"/>
      <c r="K85" s="158"/>
      <c r="L85" s="30">
        <v>50</v>
      </c>
      <c r="M85" s="117">
        <v>0</v>
      </c>
      <c r="N85" s="157"/>
      <c r="O85" s="158"/>
      <c r="P85" s="160">
        <f t="shared" si="16"/>
        <v>0</v>
      </c>
      <c r="Q85" s="161"/>
      <c r="R85" s="162"/>
      <c r="S85" s="92"/>
      <c r="T85" s="7"/>
      <c r="U85" s="5"/>
      <c r="V85" s="5"/>
      <c r="W85" s="5"/>
      <c r="X85" s="5"/>
      <c r="Y85" s="5"/>
    </row>
    <row r="86" spans="1:25" ht="145.5" customHeight="1" x14ac:dyDescent="0.3">
      <c r="A86" s="38" t="s">
        <v>251</v>
      </c>
      <c r="B86" s="185" t="s">
        <v>60</v>
      </c>
      <c r="C86" s="113"/>
      <c r="D86" s="114" t="s">
        <v>29</v>
      </c>
      <c r="E86" s="153"/>
      <c r="F86" s="154"/>
      <c r="G86" s="20" t="s">
        <v>34</v>
      </c>
      <c r="H86" s="53" t="s">
        <v>157</v>
      </c>
      <c r="I86" s="117">
        <v>810.11500000000001</v>
      </c>
      <c r="J86" s="157"/>
      <c r="K86" s="158"/>
      <c r="L86" s="30">
        <v>300</v>
      </c>
      <c r="M86" s="117">
        <v>290.85602999999998</v>
      </c>
      <c r="N86" s="157"/>
      <c r="O86" s="158"/>
      <c r="P86" s="160">
        <f t="shared" si="16"/>
        <v>96.952010000000001</v>
      </c>
      <c r="Q86" s="161"/>
      <c r="R86" s="162"/>
      <c r="S86" s="48" t="s">
        <v>362</v>
      </c>
      <c r="T86" s="7"/>
      <c r="U86" s="5"/>
      <c r="V86" s="5"/>
      <c r="W86" s="5"/>
      <c r="X86" s="5"/>
      <c r="Y86" s="5"/>
    </row>
    <row r="87" spans="1:25" ht="129" customHeight="1" x14ac:dyDescent="0.3">
      <c r="A87" s="38" t="s">
        <v>252</v>
      </c>
      <c r="B87" s="112" t="s">
        <v>334</v>
      </c>
      <c r="C87" s="113"/>
      <c r="D87" s="114" t="s">
        <v>29</v>
      </c>
      <c r="E87" s="153"/>
      <c r="F87" s="154"/>
      <c r="G87" s="20" t="s">
        <v>34</v>
      </c>
      <c r="H87" s="53" t="s">
        <v>158</v>
      </c>
      <c r="I87" s="117">
        <v>5294.4930000000004</v>
      </c>
      <c r="J87" s="157"/>
      <c r="K87" s="158"/>
      <c r="L87" s="30">
        <v>1869.55</v>
      </c>
      <c r="M87" s="117">
        <v>1086.11466</v>
      </c>
      <c r="N87" s="157"/>
      <c r="O87" s="158"/>
      <c r="P87" s="160">
        <f t="shared" si="16"/>
        <v>58.094977935866922</v>
      </c>
      <c r="Q87" s="161"/>
      <c r="R87" s="162"/>
      <c r="S87" s="85" t="s">
        <v>335</v>
      </c>
      <c r="T87" s="5"/>
      <c r="U87" s="5"/>
      <c r="V87" s="5"/>
      <c r="W87" s="5"/>
      <c r="X87" s="5"/>
      <c r="Y87" s="5"/>
    </row>
    <row r="88" spans="1:25" ht="150" customHeight="1" x14ac:dyDescent="0.3">
      <c r="A88" s="35" t="s">
        <v>264</v>
      </c>
      <c r="B88" s="112" t="s">
        <v>336</v>
      </c>
      <c r="C88" s="113"/>
      <c r="D88" s="114" t="s">
        <v>29</v>
      </c>
      <c r="E88" s="153"/>
      <c r="F88" s="154"/>
      <c r="G88" s="20" t="s">
        <v>30</v>
      </c>
      <c r="H88" s="53" t="s">
        <v>162</v>
      </c>
      <c r="I88" s="117">
        <v>3203.1120000000001</v>
      </c>
      <c r="J88" s="157"/>
      <c r="K88" s="158"/>
      <c r="L88" s="21">
        <v>2003.1120000000001</v>
      </c>
      <c r="M88" s="117">
        <v>1679.9857300000001</v>
      </c>
      <c r="N88" s="157"/>
      <c r="O88" s="158"/>
      <c r="P88" s="160">
        <f t="shared" si="16"/>
        <v>83.868786667944676</v>
      </c>
      <c r="Q88" s="161"/>
      <c r="R88" s="162"/>
      <c r="S88" s="48" t="s">
        <v>337</v>
      </c>
      <c r="T88" s="7"/>
      <c r="U88" s="5"/>
      <c r="V88" s="5"/>
      <c r="W88" s="5"/>
      <c r="X88" s="5"/>
      <c r="Y88" s="5"/>
    </row>
    <row r="89" spans="1:25" s="5" customFormat="1" ht="85.5" customHeight="1" x14ac:dyDescent="0.3">
      <c r="A89" s="54" t="s">
        <v>255</v>
      </c>
      <c r="B89" s="151" t="s">
        <v>254</v>
      </c>
      <c r="C89" s="152"/>
      <c r="D89" s="142" t="s">
        <v>29</v>
      </c>
      <c r="E89" s="143"/>
      <c r="F89" s="144"/>
      <c r="G89" s="26" t="s">
        <v>184</v>
      </c>
      <c r="H89" s="55"/>
      <c r="I89" s="145">
        <f>I90+I91</f>
        <v>756.35919000000001</v>
      </c>
      <c r="J89" s="146"/>
      <c r="K89" s="147"/>
      <c r="L89" s="27">
        <f>L90+L91</f>
        <v>0</v>
      </c>
      <c r="M89" s="145">
        <f>M90+M91</f>
        <v>0</v>
      </c>
      <c r="N89" s="146"/>
      <c r="O89" s="147"/>
      <c r="P89" s="212">
        <v>0</v>
      </c>
      <c r="Q89" s="213"/>
      <c r="R89" s="214"/>
      <c r="S89" s="93"/>
      <c r="T89" s="7"/>
    </row>
    <row r="90" spans="1:25" s="5" customFormat="1" ht="48.75" customHeight="1" x14ac:dyDescent="0.3">
      <c r="A90" s="35" t="s">
        <v>193</v>
      </c>
      <c r="B90" s="112" t="s">
        <v>253</v>
      </c>
      <c r="C90" s="113"/>
      <c r="D90" s="175" t="s">
        <v>29</v>
      </c>
      <c r="E90" s="176"/>
      <c r="F90" s="177"/>
      <c r="G90" s="43" t="s">
        <v>184</v>
      </c>
      <c r="H90" s="53" t="s">
        <v>185</v>
      </c>
      <c r="I90" s="117">
        <v>748.87049000000002</v>
      </c>
      <c r="J90" s="118"/>
      <c r="K90" s="119"/>
      <c r="L90" s="30">
        <v>0</v>
      </c>
      <c r="M90" s="117">
        <v>0</v>
      </c>
      <c r="N90" s="118"/>
      <c r="O90" s="119"/>
      <c r="P90" s="160">
        <v>0</v>
      </c>
      <c r="Q90" s="161"/>
      <c r="R90" s="162"/>
      <c r="S90" s="94"/>
    </row>
    <row r="91" spans="1:25" s="5" customFormat="1" ht="39.75" customHeight="1" x14ac:dyDescent="0.3">
      <c r="A91" s="35" t="s">
        <v>194</v>
      </c>
      <c r="B91" s="112" t="s">
        <v>256</v>
      </c>
      <c r="C91" s="113"/>
      <c r="D91" s="175" t="s">
        <v>29</v>
      </c>
      <c r="E91" s="176"/>
      <c r="F91" s="177"/>
      <c r="G91" s="43" t="s">
        <v>184</v>
      </c>
      <c r="H91" s="53" t="s">
        <v>186</v>
      </c>
      <c r="I91" s="117">
        <v>7.4886999999999997</v>
      </c>
      <c r="J91" s="118"/>
      <c r="K91" s="119"/>
      <c r="L91" s="30">
        <v>0</v>
      </c>
      <c r="M91" s="117">
        <v>0</v>
      </c>
      <c r="N91" s="118"/>
      <c r="O91" s="119"/>
      <c r="P91" s="160">
        <v>0</v>
      </c>
      <c r="Q91" s="161"/>
      <c r="R91" s="162"/>
      <c r="S91" s="94"/>
    </row>
    <row r="92" spans="1:25" s="6" customFormat="1" ht="132.75" customHeight="1" x14ac:dyDescent="0.3">
      <c r="A92" s="56" t="s">
        <v>92</v>
      </c>
      <c r="B92" s="151" t="s">
        <v>263</v>
      </c>
      <c r="C92" s="152"/>
      <c r="D92" s="142" t="s">
        <v>29</v>
      </c>
      <c r="E92" s="143"/>
      <c r="F92" s="144"/>
      <c r="G92" s="57"/>
      <c r="H92" s="50"/>
      <c r="I92" s="289">
        <f>I93+I94+I95+I96+I97+I98+I99+I100+I101+I102</f>
        <v>19935.136899999998</v>
      </c>
      <c r="J92" s="290"/>
      <c r="K92" s="291"/>
      <c r="L92" s="51">
        <f>L93+L94+L95+L96+L97+L98+L99+L100+L101+L102</f>
        <v>3500</v>
      </c>
      <c r="M92" s="289">
        <f t="shared" ref="M92" si="17">M93+M94+M95+M96+M97+M98+M99+M100+M101+M102</f>
        <v>2060.3093899999999</v>
      </c>
      <c r="N92" s="292"/>
      <c r="O92" s="293"/>
      <c r="P92" s="283">
        <f>M92*100/L92</f>
        <v>58.865982571428567</v>
      </c>
      <c r="Q92" s="284"/>
      <c r="R92" s="285"/>
      <c r="S92" s="95"/>
    </row>
    <row r="93" spans="1:25" s="5" customFormat="1" ht="100.5" customHeight="1" x14ac:dyDescent="0.3">
      <c r="A93" s="58" t="s">
        <v>261</v>
      </c>
      <c r="B93" s="167" t="s">
        <v>338</v>
      </c>
      <c r="C93" s="168"/>
      <c r="D93" s="195" t="s">
        <v>29</v>
      </c>
      <c r="E93" s="196"/>
      <c r="F93" s="197"/>
      <c r="G93" s="59" t="s">
        <v>32</v>
      </c>
      <c r="H93" s="60" t="s">
        <v>115</v>
      </c>
      <c r="I93" s="198">
        <v>4500</v>
      </c>
      <c r="J93" s="199"/>
      <c r="K93" s="200"/>
      <c r="L93" s="61">
        <v>1125</v>
      </c>
      <c r="M93" s="198">
        <v>750</v>
      </c>
      <c r="N93" s="199"/>
      <c r="O93" s="200"/>
      <c r="P93" s="286">
        <f>M93*100/L93</f>
        <v>66.666666666666671</v>
      </c>
      <c r="Q93" s="287"/>
      <c r="R93" s="288"/>
      <c r="S93" s="48" t="s">
        <v>351</v>
      </c>
    </row>
    <row r="94" spans="1:25" ht="95.25" customHeight="1" x14ac:dyDescent="0.3">
      <c r="A94" s="58" t="s">
        <v>262</v>
      </c>
      <c r="B94" s="167" t="s">
        <v>339</v>
      </c>
      <c r="C94" s="168"/>
      <c r="D94" s="114" t="s">
        <v>29</v>
      </c>
      <c r="E94" s="153"/>
      <c r="F94" s="154"/>
      <c r="G94" s="20" t="s">
        <v>30</v>
      </c>
      <c r="H94" s="53" t="s">
        <v>161</v>
      </c>
      <c r="I94" s="117">
        <v>500</v>
      </c>
      <c r="J94" s="157"/>
      <c r="K94" s="158"/>
      <c r="L94" s="21">
        <v>200</v>
      </c>
      <c r="M94" s="117">
        <v>0</v>
      </c>
      <c r="N94" s="157"/>
      <c r="O94" s="158"/>
      <c r="P94" s="120">
        <f t="shared" ref="P94" si="18">M94*100/I94</f>
        <v>0</v>
      </c>
      <c r="Q94" s="121"/>
      <c r="R94" s="122"/>
      <c r="S94" s="92"/>
      <c r="T94" s="5"/>
      <c r="U94" s="5"/>
      <c r="V94" s="5"/>
      <c r="W94" s="5"/>
      <c r="X94" s="5"/>
      <c r="Y94" s="5"/>
    </row>
    <row r="95" spans="1:25" ht="137.25" customHeight="1" x14ac:dyDescent="0.3">
      <c r="A95" s="58" t="s">
        <v>278</v>
      </c>
      <c r="B95" s="167" t="s">
        <v>340</v>
      </c>
      <c r="C95" s="168"/>
      <c r="D95" s="114" t="s">
        <v>29</v>
      </c>
      <c r="E95" s="153"/>
      <c r="F95" s="154"/>
      <c r="G95" s="20" t="s">
        <v>31</v>
      </c>
      <c r="H95" s="53" t="s">
        <v>163</v>
      </c>
      <c r="I95" s="117">
        <v>94.984999999999999</v>
      </c>
      <c r="J95" s="157"/>
      <c r="K95" s="158"/>
      <c r="L95" s="18">
        <v>0</v>
      </c>
      <c r="M95" s="117">
        <v>0</v>
      </c>
      <c r="N95" s="118"/>
      <c r="O95" s="119"/>
      <c r="P95" s="120">
        <f t="shared" ref="P95" si="19">M95*100/I95</f>
        <v>0</v>
      </c>
      <c r="Q95" s="121"/>
      <c r="R95" s="122"/>
      <c r="S95" s="92"/>
      <c r="T95" s="5"/>
      <c r="U95" s="5"/>
      <c r="V95" s="5"/>
      <c r="W95" s="5"/>
      <c r="X95" s="5"/>
      <c r="Y95" s="5"/>
    </row>
    <row r="96" spans="1:25" ht="121.2" customHeight="1" x14ac:dyDescent="0.3">
      <c r="A96" s="62" t="s">
        <v>279</v>
      </c>
      <c r="B96" s="167" t="s">
        <v>341</v>
      </c>
      <c r="C96" s="168"/>
      <c r="D96" s="114" t="s">
        <v>29</v>
      </c>
      <c r="E96" s="153"/>
      <c r="F96" s="154"/>
      <c r="G96" s="20" t="s">
        <v>31</v>
      </c>
      <c r="H96" s="53" t="s">
        <v>164</v>
      </c>
      <c r="I96" s="117">
        <v>4654.2299999999996</v>
      </c>
      <c r="J96" s="157"/>
      <c r="K96" s="158"/>
      <c r="L96" s="30">
        <v>0</v>
      </c>
      <c r="M96" s="117">
        <v>0</v>
      </c>
      <c r="N96" s="118"/>
      <c r="O96" s="119"/>
      <c r="P96" s="120">
        <f>M96*100/I96</f>
        <v>0</v>
      </c>
      <c r="Q96" s="121"/>
      <c r="R96" s="122"/>
      <c r="S96" s="92"/>
      <c r="T96" s="5"/>
      <c r="U96" s="5"/>
      <c r="V96" s="5"/>
      <c r="W96" s="5"/>
      <c r="X96" s="5"/>
      <c r="Y96" s="5"/>
    </row>
    <row r="97" spans="1:25" ht="125.25" customHeight="1" x14ac:dyDescent="0.3">
      <c r="A97" s="63" t="s">
        <v>280</v>
      </c>
      <c r="B97" s="167" t="s">
        <v>342</v>
      </c>
      <c r="C97" s="168"/>
      <c r="D97" s="114" t="s">
        <v>29</v>
      </c>
      <c r="E97" s="153"/>
      <c r="F97" s="154"/>
      <c r="G97" s="20" t="s">
        <v>31</v>
      </c>
      <c r="H97" s="53" t="s">
        <v>177</v>
      </c>
      <c r="I97" s="117">
        <v>15.244899999999999</v>
      </c>
      <c r="J97" s="118"/>
      <c r="K97" s="119"/>
      <c r="L97" s="30">
        <v>0</v>
      </c>
      <c r="M97" s="117">
        <v>0</v>
      </c>
      <c r="N97" s="118"/>
      <c r="O97" s="119"/>
      <c r="P97" s="120">
        <f t="shared" ref="P97" si="20">M97*100/I97</f>
        <v>0</v>
      </c>
      <c r="Q97" s="121"/>
      <c r="R97" s="122"/>
      <c r="S97" s="92"/>
      <c r="T97" s="5"/>
      <c r="U97" s="5"/>
      <c r="V97" s="5"/>
      <c r="W97" s="5"/>
      <c r="X97" s="5"/>
      <c r="Y97" s="5"/>
    </row>
    <row r="98" spans="1:25" ht="149.4" customHeight="1" x14ac:dyDescent="0.3">
      <c r="A98" s="62" t="s">
        <v>281</v>
      </c>
      <c r="B98" s="167" t="s">
        <v>343</v>
      </c>
      <c r="C98" s="168"/>
      <c r="D98" s="114" t="s">
        <v>29</v>
      </c>
      <c r="E98" s="153"/>
      <c r="F98" s="154"/>
      <c r="G98" s="20" t="s">
        <v>31</v>
      </c>
      <c r="H98" s="53" t="s">
        <v>178</v>
      </c>
      <c r="I98" s="117">
        <v>747</v>
      </c>
      <c r="J98" s="157"/>
      <c r="K98" s="158"/>
      <c r="L98" s="30">
        <v>0</v>
      </c>
      <c r="M98" s="117">
        <v>0</v>
      </c>
      <c r="N98" s="157"/>
      <c r="O98" s="158"/>
      <c r="P98" s="120">
        <f t="shared" ref="P98" si="21">M98*100/I98</f>
        <v>0</v>
      </c>
      <c r="Q98" s="121"/>
      <c r="R98" s="122"/>
      <c r="S98" s="92"/>
      <c r="T98" s="5"/>
      <c r="U98" s="5"/>
      <c r="V98" s="5"/>
      <c r="W98" s="5"/>
      <c r="X98" s="5"/>
      <c r="Y98" s="5"/>
    </row>
    <row r="99" spans="1:25" ht="114.75" customHeight="1" x14ac:dyDescent="0.3">
      <c r="A99" s="63" t="s">
        <v>282</v>
      </c>
      <c r="B99" s="167" t="s">
        <v>344</v>
      </c>
      <c r="C99" s="168"/>
      <c r="D99" s="114" t="s">
        <v>29</v>
      </c>
      <c r="E99" s="153"/>
      <c r="F99" s="154"/>
      <c r="G99" s="20" t="s">
        <v>33</v>
      </c>
      <c r="H99" s="53" t="s">
        <v>165</v>
      </c>
      <c r="I99" s="117">
        <v>3000</v>
      </c>
      <c r="J99" s="157"/>
      <c r="K99" s="158"/>
      <c r="L99" s="30">
        <v>750</v>
      </c>
      <c r="M99" s="117">
        <v>500</v>
      </c>
      <c r="N99" s="118"/>
      <c r="O99" s="119"/>
      <c r="P99" s="120">
        <f>M99*100/L99</f>
        <v>66.666666666666671</v>
      </c>
      <c r="Q99" s="121"/>
      <c r="R99" s="122"/>
      <c r="S99" s="96" t="s">
        <v>361</v>
      </c>
      <c r="T99" s="5"/>
      <c r="U99" s="5"/>
      <c r="V99" s="5"/>
      <c r="W99" s="5"/>
      <c r="X99" s="5"/>
      <c r="Y99" s="5"/>
    </row>
    <row r="100" spans="1:25" ht="132.75" customHeight="1" x14ac:dyDescent="0.3">
      <c r="A100" s="62" t="s">
        <v>283</v>
      </c>
      <c r="B100" s="167" t="s">
        <v>345</v>
      </c>
      <c r="C100" s="168"/>
      <c r="D100" s="114" t="s">
        <v>29</v>
      </c>
      <c r="E100" s="153"/>
      <c r="F100" s="154"/>
      <c r="G100" s="20" t="s">
        <v>33</v>
      </c>
      <c r="H100" s="53" t="s">
        <v>183</v>
      </c>
      <c r="I100" s="117">
        <v>758.01499999999999</v>
      </c>
      <c r="J100" s="155"/>
      <c r="K100" s="156"/>
      <c r="L100" s="30">
        <v>0</v>
      </c>
      <c r="M100" s="117">
        <v>0</v>
      </c>
      <c r="N100" s="155"/>
      <c r="O100" s="156"/>
      <c r="P100" s="120">
        <v>0</v>
      </c>
      <c r="Q100" s="121"/>
      <c r="R100" s="122"/>
      <c r="S100" s="92"/>
      <c r="T100" s="5"/>
      <c r="U100" s="5"/>
      <c r="V100" s="5"/>
      <c r="W100" s="5"/>
      <c r="X100" s="5"/>
      <c r="Y100" s="5"/>
    </row>
    <row r="101" spans="1:25" ht="249" customHeight="1" x14ac:dyDescent="0.3">
      <c r="A101" s="63" t="s">
        <v>284</v>
      </c>
      <c r="B101" s="167" t="s">
        <v>346</v>
      </c>
      <c r="C101" s="168"/>
      <c r="D101" s="114" t="s">
        <v>29</v>
      </c>
      <c r="E101" s="153"/>
      <c r="F101" s="154"/>
      <c r="G101" s="20" t="s">
        <v>33</v>
      </c>
      <c r="H101" s="53" t="s">
        <v>166</v>
      </c>
      <c r="I101" s="117">
        <v>3165.6619999999998</v>
      </c>
      <c r="J101" s="157"/>
      <c r="K101" s="158"/>
      <c r="L101" s="30">
        <v>800</v>
      </c>
      <c r="M101" s="117">
        <v>394.30939000000001</v>
      </c>
      <c r="N101" s="118"/>
      <c r="O101" s="119"/>
      <c r="P101" s="120">
        <f>M101*100/L101</f>
        <v>49.288673750000001</v>
      </c>
      <c r="Q101" s="121"/>
      <c r="R101" s="122"/>
      <c r="S101" s="22" t="s">
        <v>360</v>
      </c>
      <c r="T101" s="5"/>
      <c r="U101" s="7"/>
      <c r="V101" s="5"/>
      <c r="W101" s="5"/>
      <c r="X101" s="5"/>
      <c r="Y101" s="5"/>
    </row>
    <row r="102" spans="1:25" ht="87" customHeight="1" x14ac:dyDescent="0.3">
      <c r="A102" s="63" t="s">
        <v>285</v>
      </c>
      <c r="B102" s="167" t="s">
        <v>347</v>
      </c>
      <c r="C102" s="168"/>
      <c r="D102" s="114" t="s">
        <v>29</v>
      </c>
      <c r="E102" s="153"/>
      <c r="F102" s="154"/>
      <c r="G102" s="20" t="s">
        <v>33</v>
      </c>
      <c r="H102" s="53" t="s">
        <v>167</v>
      </c>
      <c r="I102" s="117">
        <v>2500</v>
      </c>
      <c r="J102" s="157"/>
      <c r="K102" s="158"/>
      <c r="L102" s="30">
        <v>625</v>
      </c>
      <c r="M102" s="117">
        <v>416</v>
      </c>
      <c r="N102" s="118"/>
      <c r="O102" s="119"/>
      <c r="P102" s="120">
        <f>M102*100/L102</f>
        <v>66.56</v>
      </c>
      <c r="Q102" s="121"/>
      <c r="R102" s="122"/>
      <c r="S102" s="64" t="s">
        <v>349</v>
      </c>
      <c r="T102" s="5"/>
      <c r="U102" s="5"/>
      <c r="V102" s="5"/>
      <c r="W102" s="5"/>
      <c r="X102" s="5"/>
      <c r="Y102" s="5"/>
    </row>
    <row r="103" spans="1:25" ht="86.25" customHeight="1" x14ac:dyDescent="0.3">
      <c r="A103" s="111" t="s">
        <v>172</v>
      </c>
      <c r="B103" s="163" t="s">
        <v>11</v>
      </c>
      <c r="C103" s="166"/>
      <c r="D103" s="164" t="s">
        <v>29</v>
      </c>
      <c r="E103" s="164"/>
      <c r="F103" s="164"/>
      <c r="G103" s="108" t="s">
        <v>28</v>
      </c>
      <c r="H103" s="110"/>
      <c r="I103" s="165">
        <f>I104+I105+I106+I107</f>
        <v>387.8</v>
      </c>
      <c r="J103" s="165"/>
      <c r="K103" s="165"/>
      <c r="L103" s="109">
        <f>L104+L105+L106+L107</f>
        <v>0</v>
      </c>
      <c r="M103" s="165">
        <f>M104+M105+M106+M107</f>
        <v>0</v>
      </c>
      <c r="N103" s="165"/>
      <c r="O103" s="165"/>
      <c r="P103" s="169">
        <f t="shared" ref="P103:P106" si="22">M103*100/I103</f>
        <v>0</v>
      </c>
      <c r="Q103" s="169"/>
      <c r="R103" s="169"/>
      <c r="S103" s="33"/>
      <c r="T103" s="5"/>
      <c r="U103" s="5"/>
      <c r="V103" s="5"/>
      <c r="W103" s="5"/>
      <c r="X103" s="5"/>
      <c r="Y103" s="5"/>
    </row>
    <row r="104" spans="1:25" ht="118.5" customHeight="1" x14ac:dyDescent="0.3">
      <c r="A104" s="17" t="s">
        <v>257</v>
      </c>
      <c r="B104" s="131" t="s">
        <v>48</v>
      </c>
      <c r="C104" s="132"/>
      <c r="D104" s="170" t="s">
        <v>29</v>
      </c>
      <c r="E104" s="171"/>
      <c r="F104" s="172"/>
      <c r="G104" s="17" t="s">
        <v>28</v>
      </c>
      <c r="H104" s="52" t="s">
        <v>159</v>
      </c>
      <c r="I104" s="136">
        <v>29</v>
      </c>
      <c r="J104" s="173"/>
      <c r="K104" s="174"/>
      <c r="L104" s="18">
        <v>0</v>
      </c>
      <c r="M104" s="136">
        <v>0</v>
      </c>
      <c r="N104" s="173"/>
      <c r="O104" s="174"/>
      <c r="P104" s="139">
        <f t="shared" si="22"/>
        <v>0</v>
      </c>
      <c r="Q104" s="140"/>
      <c r="R104" s="141"/>
      <c r="S104" s="94"/>
      <c r="T104" s="8"/>
      <c r="U104" s="5"/>
      <c r="V104" s="5"/>
      <c r="W104" s="5"/>
      <c r="X104" s="5"/>
      <c r="Y104" s="5"/>
    </row>
    <row r="105" spans="1:25" s="5" customFormat="1" ht="114" customHeight="1" x14ac:dyDescent="0.3">
      <c r="A105" s="20" t="s">
        <v>258</v>
      </c>
      <c r="B105" s="112" t="s">
        <v>179</v>
      </c>
      <c r="C105" s="113"/>
      <c r="D105" s="114" t="s">
        <v>29</v>
      </c>
      <c r="E105" s="153"/>
      <c r="F105" s="154"/>
      <c r="G105" s="17" t="s">
        <v>28</v>
      </c>
      <c r="H105" s="52" t="s">
        <v>180</v>
      </c>
      <c r="I105" s="117">
        <v>81</v>
      </c>
      <c r="J105" s="155"/>
      <c r="K105" s="156"/>
      <c r="L105" s="18">
        <v>0</v>
      </c>
      <c r="M105" s="117">
        <v>0</v>
      </c>
      <c r="N105" s="155"/>
      <c r="O105" s="156"/>
      <c r="P105" s="120">
        <v>0</v>
      </c>
      <c r="Q105" s="121"/>
      <c r="R105" s="122"/>
      <c r="S105" s="94"/>
      <c r="T105" s="8"/>
    </row>
    <row r="106" spans="1:25" s="5" customFormat="1" ht="87" customHeight="1" x14ac:dyDescent="0.3">
      <c r="A106" s="20" t="s">
        <v>259</v>
      </c>
      <c r="B106" s="112" t="s">
        <v>49</v>
      </c>
      <c r="C106" s="113"/>
      <c r="D106" s="114" t="s">
        <v>29</v>
      </c>
      <c r="E106" s="153"/>
      <c r="F106" s="154"/>
      <c r="G106" s="20" t="s">
        <v>28</v>
      </c>
      <c r="H106" s="65" t="s">
        <v>160</v>
      </c>
      <c r="I106" s="117">
        <v>27.8</v>
      </c>
      <c r="J106" s="157"/>
      <c r="K106" s="158"/>
      <c r="L106" s="32">
        <v>0</v>
      </c>
      <c r="M106" s="117">
        <v>0</v>
      </c>
      <c r="N106" s="157"/>
      <c r="O106" s="158"/>
      <c r="P106" s="120">
        <f t="shared" si="22"/>
        <v>0</v>
      </c>
      <c r="Q106" s="121"/>
      <c r="R106" s="122"/>
      <c r="S106" s="97"/>
    </row>
    <row r="107" spans="1:25" s="5" customFormat="1" ht="80.25" customHeight="1" x14ac:dyDescent="0.3">
      <c r="A107" s="20" t="s">
        <v>260</v>
      </c>
      <c r="B107" s="112" t="s">
        <v>181</v>
      </c>
      <c r="C107" s="113"/>
      <c r="D107" s="114" t="s">
        <v>29</v>
      </c>
      <c r="E107" s="153"/>
      <c r="F107" s="154"/>
      <c r="G107" s="20" t="s">
        <v>28</v>
      </c>
      <c r="H107" s="53" t="s">
        <v>182</v>
      </c>
      <c r="I107" s="117">
        <v>250</v>
      </c>
      <c r="J107" s="155"/>
      <c r="K107" s="156"/>
      <c r="L107" s="30">
        <v>0</v>
      </c>
      <c r="M107" s="117">
        <v>0</v>
      </c>
      <c r="N107" s="155"/>
      <c r="O107" s="156"/>
      <c r="P107" s="120">
        <v>0</v>
      </c>
      <c r="Q107" s="121"/>
      <c r="R107" s="122"/>
      <c r="S107" s="92"/>
    </row>
    <row r="108" spans="1:25" s="5" customFormat="1" ht="81.75" customHeight="1" x14ac:dyDescent="0.3">
      <c r="A108" s="26" t="s">
        <v>173</v>
      </c>
      <c r="B108" s="151" t="s">
        <v>265</v>
      </c>
      <c r="C108" s="152"/>
      <c r="D108" s="142"/>
      <c r="E108" s="143"/>
      <c r="F108" s="144"/>
      <c r="G108" s="26"/>
      <c r="H108" s="13"/>
      <c r="I108" s="145">
        <f>I109+I110+I111+I112+I113+I114</f>
        <v>2416.7393900000002</v>
      </c>
      <c r="J108" s="146"/>
      <c r="K108" s="147"/>
      <c r="L108" s="27">
        <f>L109+L110+L111+L112+L113+L114</f>
        <v>0</v>
      </c>
      <c r="M108" s="145">
        <f>M109+M110+M111+M112+M113+M114</f>
        <v>0</v>
      </c>
      <c r="N108" s="146"/>
      <c r="O108" s="147"/>
      <c r="P108" s="148">
        <v>0</v>
      </c>
      <c r="Q108" s="149"/>
      <c r="R108" s="150"/>
      <c r="S108" s="98"/>
    </row>
    <row r="109" spans="1:25" ht="76.5" customHeight="1" x14ac:dyDescent="0.3">
      <c r="A109" s="38" t="s">
        <v>354</v>
      </c>
      <c r="B109" s="112" t="s">
        <v>266</v>
      </c>
      <c r="C109" s="113"/>
      <c r="D109" s="114" t="s">
        <v>29</v>
      </c>
      <c r="E109" s="115"/>
      <c r="F109" s="116"/>
      <c r="G109" s="20" t="s">
        <v>33</v>
      </c>
      <c r="H109" s="53" t="s">
        <v>195</v>
      </c>
      <c r="I109" s="117">
        <v>1014.563</v>
      </c>
      <c r="J109" s="118"/>
      <c r="K109" s="119"/>
      <c r="L109" s="30">
        <v>0</v>
      </c>
      <c r="M109" s="117">
        <v>0</v>
      </c>
      <c r="N109" s="118"/>
      <c r="O109" s="119"/>
      <c r="P109" s="120">
        <f t="shared" ref="P109" si="23">M109*100/I109</f>
        <v>0</v>
      </c>
      <c r="Q109" s="121"/>
      <c r="R109" s="122"/>
      <c r="S109" s="92"/>
      <c r="T109" s="5"/>
      <c r="U109" s="5"/>
      <c r="V109" s="5"/>
      <c r="W109" s="5"/>
      <c r="X109" s="5"/>
      <c r="Y109" s="5"/>
    </row>
    <row r="110" spans="1:25" ht="54" customHeight="1" x14ac:dyDescent="0.3">
      <c r="A110" s="38" t="s">
        <v>355</v>
      </c>
      <c r="B110" s="112" t="s">
        <v>267</v>
      </c>
      <c r="C110" s="113"/>
      <c r="D110" s="114" t="s">
        <v>29</v>
      </c>
      <c r="E110" s="115"/>
      <c r="F110" s="116"/>
      <c r="G110" s="20" t="s">
        <v>33</v>
      </c>
      <c r="H110" s="53" t="s">
        <v>196</v>
      </c>
      <c r="I110" s="117">
        <v>5.0728200000000001</v>
      </c>
      <c r="J110" s="118"/>
      <c r="K110" s="119"/>
      <c r="L110" s="30">
        <v>0</v>
      </c>
      <c r="M110" s="117">
        <v>0</v>
      </c>
      <c r="N110" s="118"/>
      <c r="O110" s="119"/>
      <c r="P110" s="120">
        <v>0</v>
      </c>
      <c r="Q110" s="121"/>
      <c r="R110" s="122"/>
      <c r="S110" s="92"/>
      <c r="T110" s="5"/>
      <c r="U110" s="5"/>
      <c r="V110" s="5"/>
      <c r="W110" s="5"/>
      <c r="X110" s="5"/>
      <c r="Y110" s="5"/>
    </row>
    <row r="111" spans="1:25" ht="135" customHeight="1" x14ac:dyDescent="0.3">
      <c r="A111" s="38" t="s">
        <v>356</v>
      </c>
      <c r="B111" s="112" t="s">
        <v>268</v>
      </c>
      <c r="C111" s="113"/>
      <c r="D111" s="114" t="s">
        <v>29</v>
      </c>
      <c r="E111" s="115"/>
      <c r="F111" s="116"/>
      <c r="G111" s="20" t="s">
        <v>33</v>
      </c>
      <c r="H111" s="53" t="s">
        <v>197</v>
      </c>
      <c r="I111" s="117">
        <v>733.31100000000004</v>
      </c>
      <c r="J111" s="118"/>
      <c r="K111" s="119"/>
      <c r="L111" s="30">
        <v>0</v>
      </c>
      <c r="M111" s="117">
        <v>0</v>
      </c>
      <c r="N111" s="118"/>
      <c r="O111" s="119"/>
      <c r="P111" s="120">
        <v>0</v>
      </c>
      <c r="Q111" s="121"/>
      <c r="R111" s="122"/>
      <c r="S111" s="92"/>
      <c r="T111" s="5"/>
      <c r="U111" s="5"/>
      <c r="V111" s="5"/>
      <c r="W111" s="5"/>
      <c r="X111" s="5"/>
      <c r="Y111" s="5"/>
    </row>
    <row r="112" spans="1:25" ht="109.5" customHeight="1" x14ac:dyDescent="0.3">
      <c r="A112" s="38" t="s">
        <v>357</v>
      </c>
      <c r="B112" s="112" t="s">
        <v>269</v>
      </c>
      <c r="C112" s="113"/>
      <c r="D112" s="114" t="s">
        <v>29</v>
      </c>
      <c r="E112" s="115"/>
      <c r="F112" s="116"/>
      <c r="G112" s="20" t="s">
        <v>33</v>
      </c>
      <c r="H112" s="53" t="s">
        <v>198</v>
      </c>
      <c r="I112" s="117">
        <v>50.994399999999999</v>
      </c>
      <c r="J112" s="118"/>
      <c r="K112" s="119"/>
      <c r="L112" s="30">
        <v>0</v>
      </c>
      <c r="M112" s="117">
        <v>0</v>
      </c>
      <c r="N112" s="118"/>
      <c r="O112" s="119"/>
      <c r="P112" s="120">
        <v>0</v>
      </c>
      <c r="Q112" s="121"/>
      <c r="R112" s="122"/>
      <c r="S112" s="92"/>
      <c r="T112" s="5"/>
      <c r="U112" s="5"/>
      <c r="V112" s="5"/>
      <c r="W112" s="5"/>
      <c r="X112" s="5"/>
      <c r="Y112" s="5"/>
    </row>
    <row r="113" spans="1:25" ht="128.4" customHeight="1" x14ac:dyDescent="0.3">
      <c r="A113" s="38" t="s">
        <v>358</v>
      </c>
      <c r="B113" s="112" t="s">
        <v>268</v>
      </c>
      <c r="C113" s="113"/>
      <c r="D113" s="114" t="s">
        <v>29</v>
      </c>
      <c r="E113" s="115"/>
      <c r="F113" s="116"/>
      <c r="G113" s="20" t="s">
        <v>33</v>
      </c>
      <c r="H113" s="53" t="s">
        <v>199</v>
      </c>
      <c r="I113" s="117">
        <v>536.78315999999995</v>
      </c>
      <c r="J113" s="118"/>
      <c r="K113" s="119"/>
      <c r="L113" s="30">
        <v>0</v>
      </c>
      <c r="M113" s="117">
        <v>0</v>
      </c>
      <c r="N113" s="118"/>
      <c r="O113" s="119"/>
      <c r="P113" s="120">
        <v>0</v>
      </c>
      <c r="Q113" s="121"/>
      <c r="R113" s="122"/>
      <c r="S113" s="92"/>
      <c r="T113" s="5"/>
      <c r="U113" s="5"/>
      <c r="V113" s="5"/>
      <c r="W113" s="5"/>
      <c r="X113" s="5"/>
      <c r="Y113" s="5"/>
    </row>
    <row r="114" spans="1:25" ht="119.25" customHeight="1" x14ac:dyDescent="0.3">
      <c r="A114" s="38" t="s">
        <v>359</v>
      </c>
      <c r="B114" s="112" t="s">
        <v>269</v>
      </c>
      <c r="C114" s="113"/>
      <c r="D114" s="114" t="s">
        <v>29</v>
      </c>
      <c r="E114" s="115"/>
      <c r="F114" s="116"/>
      <c r="G114" s="20" t="s">
        <v>33</v>
      </c>
      <c r="H114" s="53" t="s">
        <v>200</v>
      </c>
      <c r="I114" s="117">
        <v>76.015010000000004</v>
      </c>
      <c r="J114" s="118"/>
      <c r="K114" s="119"/>
      <c r="L114" s="30">
        <v>0</v>
      </c>
      <c r="M114" s="117">
        <v>0</v>
      </c>
      <c r="N114" s="118"/>
      <c r="O114" s="119"/>
      <c r="P114" s="120">
        <v>0</v>
      </c>
      <c r="Q114" s="121"/>
      <c r="R114" s="122"/>
      <c r="S114" s="92"/>
      <c r="T114" s="5"/>
      <c r="U114" s="5"/>
      <c r="V114" s="5"/>
      <c r="W114" s="5"/>
      <c r="X114" s="5"/>
      <c r="Y114" s="5"/>
    </row>
    <row r="115" spans="1:25" ht="74.25" customHeight="1" x14ac:dyDescent="0.3">
      <c r="A115" s="12" t="s">
        <v>270</v>
      </c>
      <c r="B115" s="151" t="s">
        <v>271</v>
      </c>
      <c r="C115" s="204"/>
      <c r="D115" s="142"/>
      <c r="E115" s="281"/>
      <c r="F115" s="282"/>
      <c r="G115" s="26"/>
      <c r="H115" s="13"/>
      <c r="I115" s="145">
        <f>I116+I117+I118</f>
        <v>635.84362999999996</v>
      </c>
      <c r="J115" s="269"/>
      <c r="K115" s="270"/>
      <c r="L115" s="27">
        <f>L116+L117+L118</f>
        <v>0</v>
      </c>
      <c r="M115" s="145">
        <f t="shared" ref="M115" si="24">M116+M117+M118</f>
        <v>0</v>
      </c>
      <c r="N115" s="146"/>
      <c r="O115" s="147"/>
      <c r="P115" s="148">
        <f t="shared" ref="P115:P118" si="25">M115*100/I115</f>
        <v>0</v>
      </c>
      <c r="Q115" s="149"/>
      <c r="R115" s="150"/>
      <c r="S115" s="99"/>
      <c r="T115" s="5"/>
      <c r="U115" s="5"/>
      <c r="V115" s="5"/>
      <c r="W115" s="5"/>
      <c r="X115" s="5"/>
      <c r="Y115" s="5"/>
    </row>
    <row r="116" spans="1:25" ht="192" customHeight="1" x14ac:dyDescent="0.3">
      <c r="A116" s="66" t="s">
        <v>174</v>
      </c>
      <c r="B116" s="167" t="s">
        <v>272</v>
      </c>
      <c r="C116" s="168"/>
      <c r="D116" s="195" t="s">
        <v>29</v>
      </c>
      <c r="E116" s="196"/>
      <c r="F116" s="197"/>
      <c r="G116" s="67" t="s">
        <v>150</v>
      </c>
      <c r="H116" s="68" t="s">
        <v>168</v>
      </c>
      <c r="I116" s="198">
        <v>10.419</v>
      </c>
      <c r="J116" s="199"/>
      <c r="K116" s="200"/>
      <c r="L116" s="69">
        <v>0</v>
      </c>
      <c r="M116" s="198">
        <v>0</v>
      </c>
      <c r="N116" s="199"/>
      <c r="O116" s="200"/>
      <c r="P116" s="120">
        <f t="shared" si="25"/>
        <v>0</v>
      </c>
      <c r="Q116" s="121"/>
      <c r="R116" s="122"/>
      <c r="S116" s="92"/>
      <c r="T116" s="5"/>
      <c r="U116" s="5"/>
      <c r="V116" s="5"/>
      <c r="W116" s="5"/>
      <c r="X116" s="5"/>
      <c r="Y116" s="5"/>
    </row>
    <row r="117" spans="1:25" ht="111" customHeight="1" x14ac:dyDescent="0.3">
      <c r="A117" s="66" t="s">
        <v>175</v>
      </c>
      <c r="B117" s="167" t="s">
        <v>273</v>
      </c>
      <c r="C117" s="168"/>
      <c r="D117" s="195" t="s">
        <v>29</v>
      </c>
      <c r="E117" s="196"/>
      <c r="F117" s="197"/>
      <c r="G117" s="67" t="s">
        <v>150</v>
      </c>
      <c r="H117" s="68" t="s">
        <v>169</v>
      </c>
      <c r="I117" s="198">
        <v>508.67462999999998</v>
      </c>
      <c r="J117" s="199"/>
      <c r="K117" s="200"/>
      <c r="L117" s="69">
        <v>0</v>
      </c>
      <c r="M117" s="198">
        <v>0</v>
      </c>
      <c r="N117" s="199"/>
      <c r="O117" s="200"/>
      <c r="P117" s="120">
        <f t="shared" si="25"/>
        <v>0</v>
      </c>
      <c r="Q117" s="121"/>
      <c r="R117" s="122"/>
      <c r="S117" s="92"/>
      <c r="T117" s="5"/>
      <c r="U117" s="5"/>
      <c r="V117" s="5"/>
      <c r="W117" s="5"/>
      <c r="X117" s="5"/>
      <c r="Y117" s="5"/>
    </row>
    <row r="118" spans="1:25" ht="203.25" customHeight="1" x14ac:dyDescent="0.3">
      <c r="A118" s="66" t="s">
        <v>275</v>
      </c>
      <c r="B118" s="167" t="s">
        <v>272</v>
      </c>
      <c r="C118" s="168"/>
      <c r="D118" s="195" t="s">
        <v>29</v>
      </c>
      <c r="E118" s="196"/>
      <c r="F118" s="197"/>
      <c r="G118" s="67" t="s">
        <v>150</v>
      </c>
      <c r="H118" s="68" t="s">
        <v>201</v>
      </c>
      <c r="I118" s="198">
        <v>116.75</v>
      </c>
      <c r="J118" s="199"/>
      <c r="K118" s="200"/>
      <c r="L118" s="69">
        <v>0</v>
      </c>
      <c r="M118" s="198">
        <v>0</v>
      </c>
      <c r="N118" s="199"/>
      <c r="O118" s="200"/>
      <c r="P118" s="120">
        <f t="shared" si="25"/>
        <v>0</v>
      </c>
      <c r="Q118" s="121"/>
      <c r="R118" s="122"/>
      <c r="S118" s="96"/>
      <c r="T118" s="5"/>
      <c r="U118" s="5"/>
      <c r="V118" s="5"/>
      <c r="W118" s="5"/>
      <c r="X118" s="5"/>
      <c r="Y118" s="5"/>
    </row>
    <row r="119" spans="1:25" ht="215.25" customHeight="1" x14ac:dyDescent="0.3">
      <c r="A119" s="70" t="s">
        <v>276</v>
      </c>
      <c r="B119" s="187" t="s">
        <v>274</v>
      </c>
      <c r="C119" s="188"/>
      <c r="D119" s="189" t="s">
        <v>29</v>
      </c>
      <c r="E119" s="190"/>
      <c r="F119" s="191"/>
      <c r="G119" s="71" t="s">
        <v>56</v>
      </c>
      <c r="H119" s="72" t="s">
        <v>170</v>
      </c>
      <c r="I119" s="192">
        <v>9179</v>
      </c>
      <c r="J119" s="193"/>
      <c r="K119" s="194"/>
      <c r="L119" s="14">
        <v>4000</v>
      </c>
      <c r="M119" s="192">
        <v>0</v>
      </c>
      <c r="N119" s="193"/>
      <c r="O119" s="194"/>
      <c r="P119" s="148">
        <f>M119*100/L119</f>
        <v>0</v>
      </c>
      <c r="Q119" s="149"/>
      <c r="R119" s="150"/>
      <c r="S119" s="90"/>
      <c r="T119" s="5"/>
      <c r="U119" s="5"/>
      <c r="V119" s="5"/>
      <c r="W119" s="5"/>
      <c r="X119" s="5"/>
      <c r="Y119" s="5"/>
    </row>
    <row r="120" spans="1:25" ht="93" customHeight="1" x14ac:dyDescent="0.3">
      <c r="A120" s="73"/>
      <c r="B120" s="81"/>
      <c r="C120" s="81"/>
      <c r="D120" s="74"/>
      <c r="E120" s="74"/>
      <c r="F120" s="74"/>
      <c r="G120" s="74"/>
      <c r="H120" s="74"/>
      <c r="I120" s="75"/>
      <c r="J120" s="75"/>
      <c r="K120" s="75"/>
      <c r="L120" s="75"/>
      <c r="M120" s="76"/>
      <c r="N120" s="76"/>
      <c r="O120" s="76"/>
      <c r="P120" s="77"/>
      <c r="Q120" s="77"/>
      <c r="R120" s="77"/>
      <c r="S120" s="77"/>
      <c r="T120" s="5"/>
      <c r="U120" s="5"/>
      <c r="V120" s="5"/>
      <c r="W120" s="5"/>
      <c r="X120" s="5"/>
      <c r="Y120" s="5"/>
    </row>
    <row r="121" spans="1:25" ht="65.25" customHeight="1" x14ac:dyDescent="0.3">
      <c r="A121" s="36" t="s">
        <v>277</v>
      </c>
      <c r="B121" s="163" t="s">
        <v>12</v>
      </c>
      <c r="C121" s="163"/>
      <c r="D121" s="247"/>
      <c r="E121" s="247"/>
      <c r="F121" s="247"/>
      <c r="G121" s="13"/>
      <c r="H121" s="13"/>
      <c r="I121" s="165">
        <v>4793.3602300000002</v>
      </c>
      <c r="J121" s="165"/>
      <c r="K121" s="165"/>
      <c r="L121" s="27">
        <v>793.36023</v>
      </c>
      <c r="M121" s="209"/>
      <c r="N121" s="210"/>
      <c r="O121" s="211"/>
      <c r="P121" s="261"/>
      <c r="Q121" s="261"/>
      <c r="R121" s="261"/>
      <c r="S121" s="15"/>
      <c r="T121" s="5"/>
      <c r="U121" s="5"/>
      <c r="V121" s="5"/>
      <c r="W121" s="5"/>
      <c r="X121" s="5"/>
      <c r="Y121" s="5"/>
    </row>
    <row r="122" spans="1:25" ht="24.6" customHeight="1" x14ac:dyDescent="0.3">
      <c r="A122" s="16"/>
      <c r="B122" s="262" t="s">
        <v>14</v>
      </c>
      <c r="C122" s="262"/>
      <c r="D122" s="263"/>
      <c r="E122" s="263"/>
      <c r="F122" s="263"/>
      <c r="G122" s="78"/>
      <c r="H122" s="78"/>
      <c r="I122" s="264">
        <f>I12+I16+I20+I23+I30+I31+I32+I35+I38+I47+I48+I49+I54+I60+I61+I62+I66+I69+I79+I121</f>
        <v>377055.32783999993</v>
      </c>
      <c r="J122" s="264"/>
      <c r="K122" s="264"/>
      <c r="L122" s="79">
        <f>L12+L16+L20+L23+L30+L31+L32+L35+L38+L47+L48+L49+L54+L60+L61+L62+L66+L69+L79+L121</f>
        <v>111153.48551</v>
      </c>
      <c r="M122" s="265">
        <f t="shared" ref="M122" si="26">M12+M16+M20+M23+M30+M31+M32+M35+M38+M47+M48+M49+M54+M60+M61+M62+M66+M69+M79+M121</f>
        <v>80716.319810000001</v>
      </c>
      <c r="N122" s="266"/>
      <c r="O122" s="267"/>
      <c r="P122" s="260">
        <f>M122*100/L122</f>
        <v>72.616993915803292</v>
      </c>
      <c r="Q122" s="260"/>
      <c r="R122" s="260"/>
      <c r="S122" s="80"/>
      <c r="T122" s="5"/>
      <c r="U122" s="5"/>
      <c r="V122" s="5"/>
      <c r="W122" s="5"/>
      <c r="X122" s="5"/>
      <c r="Y122" s="5"/>
    </row>
    <row r="123" spans="1:25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6"/>
      <c r="Q123" s="6"/>
      <c r="R123" s="6"/>
      <c r="S123" s="5"/>
      <c r="T123" s="5"/>
      <c r="U123" s="5"/>
      <c r="V123" s="5"/>
      <c r="W123" s="5"/>
      <c r="X123" s="5"/>
      <c r="Y123" s="5"/>
    </row>
    <row r="124" spans="1:25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6"/>
      <c r="Q124" s="6"/>
      <c r="R124" s="6"/>
      <c r="S124" s="5"/>
      <c r="T124" s="5"/>
      <c r="U124" s="5"/>
      <c r="V124" s="5"/>
      <c r="W124" s="5"/>
      <c r="X124" s="5"/>
      <c r="Y124" s="5"/>
    </row>
  </sheetData>
  <mergeCells count="572">
    <mergeCell ref="D115:F115"/>
    <mergeCell ref="B115:C115"/>
    <mergeCell ref="B83:C83"/>
    <mergeCell ref="P96:R96"/>
    <mergeCell ref="I102:K102"/>
    <mergeCell ref="B73:C73"/>
    <mergeCell ref="M82:O82"/>
    <mergeCell ref="I82:K82"/>
    <mergeCell ref="D82:F82"/>
    <mergeCell ref="M102:O102"/>
    <mergeCell ref="B102:C102"/>
    <mergeCell ref="P102:R102"/>
    <mergeCell ref="B88:C88"/>
    <mergeCell ref="B95:C95"/>
    <mergeCell ref="B96:C96"/>
    <mergeCell ref="P92:R92"/>
    <mergeCell ref="P93:R93"/>
    <mergeCell ref="D92:F92"/>
    <mergeCell ref="I92:K92"/>
    <mergeCell ref="M92:O92"/>
    <mergeCell ref="P88:R88"/>
    <mergeCell ref="B93:C93"/>
    <mergeCell ref="B94:C94"/>
    <mergeCell ref="I90:K90"/>
    <mergeCell ref="M44:O44"/>
    <mergeCell ref="B45:C45"/>
    <mergeCell ref="D45:F45"/>
    <mergeCell ref="I45:K45"/>
    <mergeCell ref="M45:O45"/>
    <mergeCell ref="P45:R45"/>
    <mergeCell ref="D80:F80"/>
    <mergeCell ref="I80:K80"/>
    <mergeCell ref="M80:O80"/>
    <mergeCell ref="P80:R80"/>
    <mergeCell ref="B62:C62"/>
    <mergeCell ref="M59:O59"/>
    <mergeCell ref="P59:R59"/>
    <mergeCell ref="D63:F63"/>
    <mergeCell ref="I63:K63"/>
    <mergeCell ref="M63:O63"/>
    <mergeCell ref="P63:R63"/>
    <mergeCell ref="M55:O55"/>
    <mergeCell ref="M62:O62"/>
    <mergeCell ref="D47:F47"/>
    <mergeCell ref="M68:O68"/>
    <mergeCell ref="P68:R68"/>
    <mergeCell ref="M66:O66"/>
    <mergeCell ref="I54:K54"/>
    <mergeCell ref="M90:O90"/>
    <mergeCell ref="P90:R90"/>
    <mergeCell ref="D91:F91"/>
    <mergeCell ref="I91:K91"/>
    <mergeCell ref="I87:K87"/>
    <mergeCell ref="B42:C42"/>
    <mergeCell ref="D42:F42"/>
    <mergeCell ref="I42:K42"/>
    <mergeCell ref="M42:O42"/>
    <mergeCell ref="P42:R42"/>
    <mergeCell ref="B61:C61"/>
    <mergeCell ref="D61:F61"/>
    <mergeCell ref="I61:K61"/>
    <mergeCell ref="M61:O61"/>
    <mergeCell ref="P61:R61"/>
    <mergeCell ref="B43:C43"/>
    <mergeCell ref="D43:F43"/>
    <mergeCell ref="I43:K43"/>
    <mergeCell ref="M43:O43"/>
    <mergeCell ref="P43:R43"/>
    <mergeCell ref="B44:C44"/>
    <mergeCell ref="D44:F44"/>
    <mergeCell ref="I44:K44"/>
    <mergeCell ref="B69:C69"/>
    <mergeCell ref="B40:C40"/>
    <mergeCell ref="D40:F40"/>
    <mergeCell ref="I40:K40"/>
    <mergeCell ref="M40:O40"/>
    <mergeCell ref="P40:R40"/>
    <mergeCell ref="D39:F39"/>
    <mergeCell ref="B41:C41"/>
    <mergeCell ref="D41:F41"/>
    <mergeCell ref="I41:K41"/>
    <mergeCell ref="M41:O41"/>
    <mergeCell ref="P41:R41"/>
    <mergeCell ref="P32:R32"/>
    <mergeCell ref="D34:F34"/>
    <mergeCell ref="I34:K34"/>
    <mergeCell ref="P34:R34"/>
    <mergeCell ref="M34:O34"/>
    <mergeCell ref="D62:F62"/>
    <mergeCell ref="M64:O64"/>
    <mergeCell ref="D53:F53"/>
    <mergeCell ref="I53:K53"/>
    <mergeCell ref="P62:R62"/>
    <mergeCell ref="M48:O48"/>
    <mergeCell ref="M57:O57"/>
    <mergeCell ref="M56:O56"/>
    <mergeCell ref="M60:O60"/>
    <mergeCell ref="I59:K59"/>
    <mergeCell ref="D38:F38"/>
    <mergeCell ref="I38:K38"/>
    <mergeCell ref="P44:R44"/>
    <mergeCell ref="P49:R49"/>
    <mergeCell ref="I49:K49"/>
    <mergeCell ref="M38:O38"/>
    <mergeCell ref="P38:R38"/>
    <mergeCell ref="M54:O54"/>
    <mergeCell ref="P54:R54"/>
    <mergeCell ref="I115:K115"/>
    <mergeCell ref="M115:O115"/>
    <mergeCell ref="P115:R115"/>
    <mergeCell ref="P104:R104"/>
    <mergeCell ref="B2:S4"/>
    <mergeCell ref="A1:S1"/>
    <mergeCell ref="B63:C63"/>
    <mergeCell ref="B51:C51"/>
    <mergeCell ref="D51:F51"/>
    <mergeCell ref="I51:K51"/>
    <mergeCell ref="M51:O51"/>
    <mergeCell ref="P51:R51"/>
    <mergeCell ref="B52:C52"/>
    <mergeCell ref="D52:F52"/>
    <mergeCell ref="I52:K52"/>
    <mergeCell ref="M52:O52"/>
    <mergeCell ref="P52:R52"/>
    <mergeCell ref="B53:C53"/>
    <mergeCell ref="A11:S11"/>
    <mergeCell ref="M53:O53"/>
    <mergeCell ref="P53:R53"/>
    <mergeCell ref="D100:F100"/>
    <mergeCell ref="M49:O49"/>
    <mergeCell ref="D49:F49"/>
    <mergeCell ref="D69:F69"/>
    <mergeCell ref="B65:C65"/>
    <mergeCell ref="B68:C68"/>
    <mergeCell ref="D68:F68"/>
    <mergeCell ref="I68:K68"/>
    <mergeCell ref="B67:C67"/>
    <mergeCell ref="D67:F67"/>
    <mergeCell ref="B59:C59"/>
    <mergeCell ref="I67:K67"/>
    <mergeCell ref="B66:C66"/>
    <mergeCell ref="B87:C87"/>
    <mergeCell ref="B72:C72"/>
    <mergeCell ref="D72:F72"/>
    <mergeCell ref="B86:C86"/>
    <mergeCell ref="P122:R122"/>
    <mergeCell ref="I121:K121"/>
    <mergeCell ref="M121:O121"/>
    <mergeCell ref="P121:R121"/>
    <mergeCell ref="B122:C122"/>
    <mergeCell ref="D122:F122"/>
    <mergeCell ref="B121:C121"/>
    <mergeCell ref="D121:F121"/>
    <mergeCell ref="I122:K122"/>
    <mergeCell ref="M122:O122"/>
    <mergeCell ref="D87:F87"/>
    <mergeCell ref="M83:O83"/>
    <mergeCell ref="M86:O86"/>
    <mergeCell ref="B92:C92"/>
    <mergeCell ref="D93:F93"/>
    <mergeCell ref="I93:K93"/>
    <mergeCell ref="M93:O93"/>
    <mergeCell ref="I101:K101"/>
    <mergeCell ref="B100:C100"/>
    <mergeCell ref="D94:F94"/>
    <mergeCell ref="A24:A26"/>
    <mergeCell ref="I26:K26"/>
    <mergeCell ref="B28:C28"/>
    <mergeCell ref="D28:F28"/>
    <mergeCell ref="I28:K28"/>
    <mergeCell ref="M28:O28"/>
    <mergeCell ref="P14:R14"/>
    <mergeCell ref="B13:C13"/>
    <mergeCell ref="D13:F13"/>
    <mergeCell ref="I13:K13"/>
    <mergeCell ref="B14:C14"/>
    <mergeCell ref="I14:K14"/>
    <mergeCell ref="M14:O14"/>
    <mergeCell ref="D14:F14"/>
    <mergeCell ref="M13:O13"/>
    <mergeCell ref="P13:R13"/>
    <mergeCell ref="D18:F18"/>
    <mergeCell ref="I18:K18"/>
    <mergeCell ref="M18:O18"/>
    <mergeCell ref="P21:R21"/>
    <mergeCell ref="B20:C20"/>
    <mergeCell ref="D20:F20"/>
    <mergeCell ref="I20:K20"/>
    <mergeCell ref="M20:O20"/>
    <mergeCell ref="B12:C12"/>
    <mergeCell ref="D12:F12"/>
    <mergeCell ref="I12:K12"/>
    <mergeCell ref="M12:O12"/>
    <mergeCell ref="P12:R12"/>
    <mergeCell ref="B31:C31"/>
    <mergeCell ref="D31:F31"/>
    <mergeCell ref="I31:K31"/>
    <mergeCell ref="M31:O31"/>
    <mergeCell ref="P31:R31"/>
    <mergeCell ref="B30:C30"/>
    <mergeCell ref="D30:F30"/>
    <mergeCell ref="I30:K30"/>
    <mergeCell ref="M30:O30"/>
    <mergeCell ref="P30:R30"/>
    <mergeCell ref="P18:R18"/>
    <mergeCell ref="B23:C23"/>
    <mergeCell ref="B29:C29"/>
    <mergeCell ref="D29:F29"/>
    <mergeCell ref="I29:K29"/>
    <mergeCell ref="M29:O29"/>
    <mergeCell ref="P29:R29"/>
    <mergeCell ref="P28:R28"/>
    <mergeCell ref="B18:C18"/>
    <mergeCell ref="P6:R9"/>
    <mergeCell ref="B5:E5"/>
    <mergeCell ref="G5:I5"/>
    <mergeCell ref="J5:M5"/>
    <mergeCell ref="N5:P5"/>
    <mergeCell ref="R5:S5"/>
    <mergeCell ref="B10:C10"/>
    <mergeCell ref="D10:F10"/>
    <mergeCell ref="I10:K10"/>
    <mergeCell ref="M10:O10"/>
    <mergeCell ref="P10:R10"/>
    <mergeCell ref="B6:C9"/>
    <mergeCell ref="D6:F9"/>
    <mergeCell ref="G6:G9"/>
    <mergeCell ref="I6:K9"/>
    <mergeCell ref="M6:O9"/>
    <mergeCell ref="L6:L9"/>
    <mergeCell ref="H6:H9"/>
    <mergeCell ref="M17:O17"/>
    <mergeCell ref="P17:R17"/>
    <mergeCell ref="P25:R25"/>
    <mergeCell ref="B25:C25"/>
    <mergeCell ref="D25:F25"/>
    <mergeCell ref="D26:F26"/>
    <mergeCell ref="I25:K25"/>
    <mergeCell ref="B26:C26"/>
    <mergeCell ref="M26:O26"/>
    <mergeCell ref="B22:C22"/>
    <mergeCell ref="D22:F22"/>
    <mergeCell ref="I22:K22"/>
    <mergeCell ref="M22:O22"/>
    <mergeCell ref="P22:R22"/>
    <mergeCell ref="B21:C21"/>
    <mergeCell ref="D21:F21"/>
    <mergeCell ref="I21:K21"/>
    <mergeCell ref="M21:O21"/>
    <mergeCell ref="D23:F23"/>
    <mergeCell ref="I23:K23"/>
    <mergeCell ref="M23:O23"/>
    <mergeCell ref="P23:R23"/>
    <mergeCell ref="P35:R35"/>
    <mergeCell ref="I99:K99"/>
    <mergeCell ref="M99:O99"/>
    <mergeCell ref="P87:R87"/>
    <mergeCell ref="P82:R82"/>
    <mergeCell ref="P79:R79"/>
    <mergeCell ref="P81:R81"/>
    <mergeCell ref="I98:K98"/>
    <mergeCell ref="P37:R37"/>
    <mergeCell ref="M37:O37"/>
    <mergeCell ref="M97:O97"/>
    <mergeCell ref="P97:R97"/>
    <mergeCell ref="P46:R46"/>
    <mergeCell ref="I47:K47"/>
    <mergeCell ref="M47:O47"/>
    <mergeCell ref="P47:R47"/>
    <mergeCell ref="P74:R74"/>
    <mergeCell ref="P89:R89"/>
    <mergeCell ref="M89:O89"/>
    <mergeCell ref="I89:K89"/>
    <mergeCell ref="P98:R98"/>
    <mergeCell ref="P94:R94"/>
    <mergeCell ref="I86:K86"/>
    <mergeCell ref="P64:R64"/>
    <mergeCell ref="P86:R86"/>
    <mergeCell ref="D65:F65"/>
    <mergeCell ref="M65:O65"/>
    <mergeCell ref="P65:R65"/>
    <mergeCell ref="D59:F59"/>
    <mergeCell ref="I65:K65"/>
    <mergeCell ref="P95:R95"/>
    <mergeCell ref="D97:F97"/>
    <mergeCell ref="I97:K97"/>
    <mergeCell ref="M87:O87"/>
    <mergeCell ref="I69:K69"/>
    <mergeCell ref="I62:K62"/>
    <mergeCell ref="D86:F86"/>
    <mergeCell ref="P91:R91"/>
    <mergeCell ref="P66:R66"/>
    <mergeCell ref="M69:O69"/>
    <mergeCell ref="P69:R69"/>
    <mergeCell ref="M67:O67"/>
    <mergeCell ref="P67:R67"/>
    <mergeCell ref="D66:F66"/>
    <mergeCell ref="I66:K66"/>
    <mergeCell ref="D89:F89"/>
    <mergeCell ref="D60:F60"/>
    <mergeCell ref="I60:K60"/>
    <mergeCell ref="B27:C27"/>
    <mergeCell ref="D27:F27"/>
    <mergeCell ref="I27:K27"/>
    <mergeCell ref="M27:O27"/>
    <mergeCell ref="P27:R27"/>
    <mergeCell ref="P24:R24"/>
    <mergeCell ref="B24:C24"/>
    <mergeCell ref="D24:F24"/>
    <mergeCell ref="I24:K24"/>
    <mergeCell ref="P26:R26"/>
    <mergeCell ref="M24:O24"/>
    <mergeCell ref="M25:O25"/>
    <mergeCell ref="B35:C35"/>
    <mergeCell ref="D35:F35"/>
    <mergeCell ref="I35:K35"/>
    <mergeCell ref="M35:O35"/>
    <mergeCell ref="B32:C32"/>
    <mergeCell ref="B34:C34"/>
    <mergeCell ref="B36:C36"/>
    <mergeCell ref="D36:F36"/>
    <mergeCell ref="I36:K36"/>
    <mergeCell ref="M36:O36"/>
    <mergeCell ref="D32:F32"/>
    <mergeCell ref="I32:K32"/>
    <mergeCell ref="M32:O32"/>
    <mergeCell ref="P36:R36"/>
    <mergeCell ref="B37:C37"/>
    <mergeCell ref="D37:F37"/>
    <mergeCell ref="I37:K37"/>
    <mergeCell ref="P48:R48"/>
    <mergeCell ref="B50:C50"/>
    <mergeCell ref="D50:F50"/>
    <mergeCell ref="I50:K50"/>
    <mergeCell ref="M50:O50"/>
    <mergeCell ref="P50:R50"/>
    <mergeCell ref="B39:C39"/>
    <mergeCell ref="B46:C46"/>
    <mergeCell ref="B48:C48"/>
    <mergeCell ref="D48:F48"/>
    <mergeCell ref="I48:K48"/>
    <mergeCell ref="B38:C38"/>
    <mergeCell ref="B49:C49"/>
    <mergeCell ref="I39:K39"/>
    <mergeCell ref="M39:O39"/>
    <mergeCell ref="P39:R39"/>
    <mergeCell ref="D46:F46"/>
    <mergeCell ref="I46:K46"/>
    <mergeCell ref="M46:O46"/>
    <mergeCell ref="B47:C47"/>
    <mergeCell ref="D54:F54"/>
    <mergeCell ref="B64:C64"/>
    <mergeCell ref="D64:F64"/>
    <mergeCell ref="I64:K64"/>
    <mergeCell ref="P55:R55"/>
    <mergeCell ref="P58:R58"/>
    <mergeCell ref="P57:R57"/>
    <mergeCell ref="P56:R56"/>
    <mergeCell ref="P60:R60"/>
    <mergeCell ref="M58:O58"/>
    <mergeCell ref="B58:C58"/>
    <mergeCell ref="D58:F58"/>
    <mergeCell ref="I58:K58"/>
    <mergeCell ref="B55:C55"/>
    <mergeCell ref="D55:F55"/>
    <mergeCell ref="I55:K55"/>
    <mergeCell ref="B57:C57"/>
    <mergeCell ref="D57:F57"/>
    <mergeCell ref="I57:K57"/>
    <mergeCell ref="B56:C56"/>
    <mergeCell ref="D56:F56"/>
    <mergeCell ref="I56:K56"/>
    <mergeCell ref="B60:C60"/>
    <mergeCell ref="B54:C54"/>
    <mergeCell ref="B70:C70"/>
    <mergeCell ref="D70:F70"/>
    <mergeCell ref="I70:K70"/>
    <mergeCell ref="M70:O70"/>
    <mergeCell ref="P70:R70"/>
    <mergeCell ref="B71:C71"/>
    <mergeCell ref="D71:F71"/>
    <mergeCell ref="I71:K71"/>
    <mergeCell ref="M71:O71"/>
    <mergeCell ref="P71:R71"/>
    <mergeCell ref="B77:C77"/>
    <mergeCell ref="D77:F77"/>
    <mergeCell ref="I77:K77"/>
    <mergeCell ref="M77:O77"/>
    <mergeCell ref="I72:K72"/>
    <mergeCell ref="M72:O72"/>
    <mergeCell ref="P72:R72"/>
    <mergeCell ref="P73:R73"/>
    <mergeCell ref="M73:O73"/>
    <mergeCell ref="D73:F73"/>
    <mergeCell ref="I73:K73"/>
    <mergeCell ref="B75:C75"/>
    <mergeCell ref="D75:F75"/>
    <mergeCell ref="I75:K75"/>
    <mergeCell ref="M75:O75"/>
    <mergeCell ref="P75:R75"/>
    <mergeCell ref="B76:C76"/>
    <mergeCell ref="D76:F76"/>
    <mergeCell ref="I76:K76"/>
    <mergeCell ref="M76:O76"/>
    <mergeCell ref="P76:R76"/>
    <mergeCell ref="P117:R117"/>
    <mergeCell ref="B116:C116"/>
    <mergeCell ref="D116:F116"/>
    <mergeCell ref="I116:K116"/>
    <mergeCell ref="M116:O116"/>
    <mergeCell ref="P116:R116"/>
    <mergeCell ref="B117:C117"/>
    <mergeCell ref="D117:F117"/>
    <mergeCell ref="I117:K117"/>
    <mergeCell ref="M117:O117"/>
    <mergeCell ref="B119:C119"/>
    <mergeCell ref="D119:F119"/>
    <mergeCell ref="I119:K119"/>
    <mergeCell ref="M119:O119"/>
    <mergeCell ref="P119:R119"/>
    <mergeCell ref="B118:C118"/>
    <mergeCell ref="D118:F118"/>
    <mergeCell ref="I118:K118"/>
    <mergeCell ref="M118:O118"/>
    <mergeCell ref="P118:R118"/>
    <mergeCell ref="B85:C85"/>
    <mergeCell ref="D85:F85"/>
    <mergeCell ref="I85:K85"/>
    <mergeCell ref="M85:O85"/>
    <mergeCell ref="P85:R85"/>
    <mergeCell ref="P20:R20"/>
    <mergeCell ref="B15:C15"/>
    <mergeCell ref="D15:F15"/>
    <mergeCell ref="I15:K15"/>
    <mergeCell ref="M15:O15"/>
    <mergeCell ref="P15:R15"/>
    <mergeCell ref="B16:C16"/>
    <mergeCell ref="D16:F16"/>
    <mergeCell ref="I16:K16"/>
    <mergeCell ref="M16:O16"/>
    <mergeCell ref="P16:R16"/>
    <mergeCell ref="B17:C17"/>
    <mergeCell ref="D17:F17"/>
    <mergeCell ref="I17:K17"/>
    <mergeCell ref="P77:R77"/>
    <mergeCell ref="B74:C74"/>
    <mergeCell ref="D74:F74"/>
    <mergeCell ref="I74:K74"/>
    <mergeCell ref="M74:O74"/>
    <mergeCell ref="B89:C89"/>
    <mergeCell ref="B90:C90"/>
    <mergeCell ref="D90:F90"/>
    <mergeCell ref="B101:C101"/>
    <mergeCell ref="D88:F88"/>
    <mergeCell ref="I88:K88"/>
    <mergeCell ref="M88:O88"/>
    <mergeCell ref="M98:O98"/>
    <mergeCell ref="D95:F95"/>
    <mergeCell ref="I95:K95"/>
    <mergeCell ref="M95:O95"/>
    <mergeCell ref="M101:O101"/>
    <mergeCell ref="M100:O100"/>
    <mergeCell ref="B91:C91"/>
    <mergeCell ref="I94:K94"/>
    <mergeCell ref="I100:K100"/>
    <mergeCell ref="D99:F99"/>
    <mergeCell ref="M91:O91"/>
    <mergeCell ref="D96:F96"/>
    <mergeCell ref="I96:K96"/>
    <mergeCell ref="D98:F98"/>
    <mergeCell ref="M96:O96"/>
    <mergeCell ref="M94:O94"/>
    <mergeCell ref="B97:C97"/>
    <mergeCell ref="B98:C98"/>
    <mergeCell ref="B99:C99"/>
    <mergeCell ref="B103:C103"/>
    <mergeCell ref="D103:F103"/>
    <mergeCell ref="I103:K103"/>
    <mergeCell ref="M103:O103"/>
    <mergeCell ref="P103:R103"/>
    <mergeCell ref="B104:C104"/>
    <mergeCell ref="D104:F104"/>
    <mergeCell ref="I104:K104"/>
    <mergeCell ref="M104:O104"/>
    <mergeCell ref="P101:R101"/>
    <mergeCell ref="P100:R100"/>
    <mergeCell ref="D101:F101"/>
    <mergeCell ref="P99:R99"/>
    <mergeCell ref="B78:C78"/>
    <mergeCell ref="D78:F78"/>
    <mergeCell ref="I78:K78"/>
    <mergeCell ref="M78:O78"/>
    <mergeCell ref="P78:R78"/>
    <mergeCell ref="B84:C84"/>
    <mergeCell ref="D84:F84"/>
    <mergeCell ref="I84:K84"/>
    <mergeCell ref="M84:O84"/>
    <mergeCell ref="P84:R84"/>
    <mergeCell ref="B79:C79"/>
    <mergeCell ref="D79:F79"/>
    <mergeCell ref="I79:K79"/>
    <mergeCell ref="M79:O79"/>
    <mergeCell ref="I83:K83"/>
    <mergeCell ref="B81:C81"/>
    <mergeCell ref="I81:K81"/>
    <mergeCell ref="M81:O81"/>
    <mergeCell ref="B80:C80"/>
    <mergeCell ref="B82:C82"/>
    <mergeCell ref="P83:R83"/>
    <mergeCell ref="D83:F83"/>
    <mergeCell ref="D81:F81"/>
    <mergeCell ref="B107:C107"/>
    <mergeCell ref="D107:F107"/>
    <mergeCell ref="I107:K107"/>
    <mergeCell ref="M107:O107"/>
    <mergeCell ref="P107:R107"/>
    <mergeCell ref="I105:K105"/>
    <mergeCell ref="M105:O105"/>
    <mergeCell ref="P105:R105"/>
    <mergeCell ref="D102:F102"/>
    <mergeCell ref="B106:C106"/>
    <mergeCell ref="D106:F106"/>
    <mergeCell ref="I106:K106"/>
    <mergeCell ref="M106:O106"/>
    <mergeCell ref="P106:R106"/>
    <mergeCell ref="B105:C105"/>
    <mergeCell ref="D105:F105"/>
    <mergeCell ref="B109:C109"/>
    <mergeCell ref="D109:F109"/>
    <mergeCell ref="I109:K109"/>
    <mergeCell ref="M109:O109"/>
    <mergeCell ref="P109:R109"/>
    <mergeCell ref="D108:F108"/>
    <mergeCell ref="I108:K108"/>
    <mergeCell ref="M108:O108"/>
    <mergeCell ref="P108:R108"/>
    <mergeCell ref="B108:C108"/>
    <mergeCell ref="P113:R113"/>
    <mergeCell ref="B110:C110"/>
    <mergeCell ref="D110:F110"/>
    <mergeCell ref="I110:K110"/>
    <mergeCell ref="M110:O110"/>
    <mergeCell ref="P110:R110"/>
    <mergeCell ref="B111:C111"/>
    <mergeCell ref="D111:F111"/>
    <mergeCell ref="I111:K111"/>
    <mergeCell ref="M111:O111"/>
    <mergeCell ref="P111:R111"/>
    <mergeCell ref="B114:C114"/>
    <mergeCell ref="D114:F114"/>
    <mergeCell ref="I114:K114"/>
    <mergeCell ref="M114:O114"/>
    <mergeCell ref="P114:R114"/>
    <mergeCell ref="B19:C19"/>
    <mergeCell ref="D19:F19"/>
    <mergeCell ref="I19:K19"/>
    <mergeCell ref="M19:O19"/>
    <mergeCell ref="P19:R19"/>
    <mergeCell ref="B33:C33"/>
    <mergeCell ref="D33:F33"/>
    <mergeCell ref="I33:K33"/>
    <mergeCell ref="M33:O33"/>
    <mergeCell ref="P33:R33"/>
    <mergeCell ref="D112:F112"/>
    <mergeCell ref="I112:K112"/>
    <mergeCell ref="B112:C112"/>
    <mergeCell ref="M112:O112"/>
    <mergeCell ref="P112:R112"/>
    <mergeCell ref="B113:C113"/>
    <mergeCell ref="D113:F113"/>
    <mergeCell ref="I113:K113"/>
    <mergeCell ref="M113:O113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2018-06-13T02:45:42Z</cp:lastPrinted>
  <dcterms:created xsi:type="dcterms:W3CDTF">2018-01-25T02:58:02Z</dcterms:created>
  <dcterms:modified xsi:type="dcterms:W3CDTF">2018-08-16T02:23:49Z</dcterms:modified>
</cp:coreProperties>
</file>