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0230" firstSheet="10" activeTab="16"/>
  </bookViews>
  <sheets>
    <sheet name="пр 1 ГАД " sheetId="1" r:id="rId1"/>
    <sheet name="пр2 адми ист деф" sheetId="2" r:id="rId2"/>
    <sheet name="пр3 нормат " sheetId="3" r:id="rId3"/>
    <sheet name="пр3.1  нормат 16-17" sheetId="4" r:id="rId4"/>
    <sheet name="пр 5.1 ист 2016- 2017 " sheetId="5" r:id="rId5"/>
    <sheet name="пр 5 ут. ист деф " sheetId="6" r:id="rId6"/>
    <sheet name="пр 4 доход " sheetId="7" r:id="rId7"/>
    <sheet name="пр 4 .1 доход 2016-2017" sheetId="8" r:id="rId8"/>
    <sheet name="пр 6 разделы " sheetId="9" r:id="rId9"/>
    <sheet name="пр6.1 разд  подр 2016-2017 " sheetId="10" r:id="rId10"/>
    <sheet name="р 7.1 2016- 2017" sheetId="11" r:id="rId11"/>
    <sheet name=" разделы пр 7 " sheetId="12" r:id="rId12"/>
    <sheet name=" пр 8 " sheetId="13" r:id="rId13"/>
    <sheet name=" пр9 МП" sheetId="14" r:id="rId14"/>
    <sheet name="пр10 пр госгарант" sheetId="15" r:id="rId15"/>
    <sheet name="пр 11 внутр заимст" sheetId="16" r:id="rId16"/>
    <sheet name="  пр.8.1  вед. расх.2016-2017" sheetId="17" r:id="rId17"/>
  </sheets>
  <definedNames>
    <definedName name="_xlnm.Print_Area" localSheetId="16">'  пр.8.1  вед. расх.2016-2017'!$A$1:$H$230</definedName>
    <definedName name="_xlnm.Print_Area" localSheetId="4">'пр 5.1 ист 2016- 2017 '!$A$1:$E$28</definedName>
    <definedName name="_xlnm.Print_Area" localSheetId="8">'пр 6 разделы '!$A$1:$F$49</definedName>
    <definedName name="_xlnm.Print_Area" localSheetId="3">'пр3.1  нормат 16-17'!$A$1:$D$16</definedName>
  </definedNames>
  <calcPr fullCalcOnLoad="1"/>
</workbook>
</file>

<file path=xl/sharedStrings.xml><?xml version="1.0" encoding="utf-8"?>
<sst xmlns="http://schemas.openxmlformats.org/spreadsheetml/2006/main" count="5077" uniqueCount="880">
  <si>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</si>
  <si>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000 1 05 04000 01 0000 110</t>
  </si>
  <si>
    <t>Налог,взимаемый в связи с применением патентной системы налогообложения</t>
  </si>
  <si>
    <t xml:space="preserve"> за счет средств федерального бюджета </t>
  </si>
  <si>
    <t xml:space="preserve">Муниципальная программа  "Устойчивое развитие коренных малочисленных народов Севера, Сибири и Дальнего Востока , проживающих на территории городского округа "поселок Палана" на 2014-2018 годы" </t>
  </si>
  <si>
    <t xml:space="preserve"> Непрограммные расходы. За счет субвенции на осуществление первичного воинского учета на территориях, где отсутствуют военные комиссариаты</t>
  </si>
  <si>
    <t>Дорожное хозяйство (дорожный фонд)</t>
  </si>
  <si>
    <t xml:space="preserve"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"Энергосбережение и повышение энергетической эффективности в городском округе "поселок Палана", за счет средств субсидии на реализацию инвестиционных мероприятий из краевого бюджета </t>
  </si>
  <si>
    <t>Капитальные вложения в объекты недвижимого имущества государственной (муниципальной) собственности</t>
  </si>
  <si>
    <t>Увеличение стоимости акций и иных форм участия в капитале</t>
  </si>
  <si>
    <t>466</t>
  </si>
  <si>
    <t xml:space="preserve"> Прочие мероприятия по благоустройству городских округов и поселений</t>
  </si>
  <si>
    <t>042 40 34</t>
  </si>
  <si>
    <t>Минимальный налог, зачисляемый в бюджеты субъектов Российской Федерации</t>
  </si>
  <si>
    <t>032 11 16</t>
  </si>
  <si>
    <t>Муниципальная программа "Социальная поддержка граждан в городском округе "поселок Палана" на 2014-2015 годы". Подпрограмма  "Социальная поддержка отдельных категорий граждан".</t>
  </si>
  <si>
    <t>021 00 00</t>
  </si>
  <si>
    <t>Муниципальная программа "Социальная поддержка граждан в городском округе "поселок Палана" на 2014-2015 годы". Подпрограмма  "Социальная поддержка отдельных категорий граждан". Доплаты к пенсиям государственных служащих субъектов Российской Федерации и муниципальных служащих</t>
  </si>
  <si>
    <t>021 21 03</t>
  </si>
  <si>
    <t>Доходы  от  сдачи   в   аренду   имущества находящегося   в   оперативном   управлении органов  управления  городских    округов и созданных ими  учреждений  (за  исключением имущества     муниципальных, бюджетных и автономных учреждений)</t>
  </si>
  <si>
    <t>1 11 07014 04 0000 120</t>
  </si>
  <si>
    <t>1 11 09044 04 0000 120</t>
  </si>
  <si>
    <t xml:space="preserve">Прочие   поступления    от    использования имущества,  находящегося  в   собственности городских округов (за исключением имущества муниципальных  бюджетных и автономных     учреждений, а также  имущества  муниципальных   унитарных предприятий, в том числе казенных) </t>
  </si>
  <si>
    <t>1 14 01040 04 0000 410</t>
  </si>
  <si>
    <t xml:space="preserve">Доходы от продажи  квартир,   находящихся в собственности городских округов   </t>
  </si>
  <si>
    <t>1 14 02042 04 0000 410</t>
  </si>
  <si>
    <t xml:space="preserve">Доходы     от     реализации     имущества, находящегося   в   оперативном   управлении учреждений, находящихся в  ведении  органов управления    городских         округов (за исключением     имущества     муниципальных. бюджетных и автономных учреждений), в части  реализации основных средств по указанному имуществу    </t>
  </si>
  <si>
    <t>1 14 02042 04 0000 440</t>
  </si>
  <si>
    <t xml:space="preserve">Доходы  от реализации  имущества находящегося в оперативном  управлении учреждений, находящихся в  ведении  органов управления    городских         округов (за исключением     имущества     муниципальных, бюджетных и  автономных учреждений), в части  реализации материальных    запасов    по    указанному имуществу                       </t>
  </si>
  <si>
    <t>1 14 02043 04 0000 410</t>
  </si>
  <si>
    <t xml:space="preserve">Доходы  от  реализации  иного  имущества, находящегося  в  собственности  городских округов   (за    исключением    имущества                                муниципальных,бюджетных и  автономных   учреждений, а также имущества  муниципальных  унитарных предприятий, в  том  числе   казенных), в  части  реализации  основных    средств по указанному имуществу
</t>
  </si>
  <si>
    <t>1 14 02043 04 0000 440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</si>
  <si>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</si>
  <si>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Камчатскому краю</t>
  </si>
  <si>
    <t>182</t>
  </si>
  <si>
    <t>Управление Федеральной налоговой службы по Камчатскому краю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</si>
  <si>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</si>
  <si>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</si>
  <si>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</si>
  <si>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</si>
  <si>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1 05 01000 00 0000 110</t>
  </si>
  <si>
    <t>Налог, взимаемый в связи с применением упрощенной системы налогообложения*</t>
  </si>
  <si>
    <t>1 08 03010 01 0000 110</t>
  </si>
  <si>
    <t>1 09 03000 00 0000 110</t>
  </si>
  <si>
    <t>Платежи за пользование природными ресурсами*</t>
  </si>
  <si>
    <t>1 09 04000 00 0000 110</t>
  </si>
  <si>
    <t>Налоги на имущество*</t>
  </si>
  <si>
    <t>1 09 05000 01 0000 110</t>
  </si>
  <si>
    <t>Прочие налоги и сборы (по отмененным федеральным налогам и сборам)*</t>
  </si>
  <si>
    <t>1 09 06000 02 0000 110</t>
  </si>
  <si>
    <t>Прочие налоги и сборы (по отмененным налогам и сборам субъектов Российской Федерации)*</t>
  </si>
  <si>
    <t>1 09 07000 00 0000 110</t>
  </si>
  <si>
    <t>Прочие налоги и сборы (по отмененным местным налогам и сборам)*</t>
  </si>
  <si>
    <t>1 16 03000 00 0000 140</t>
  </si>
  <si>
    <t>Денежные взыскания (штрафы) за нарушение законодательства о налогах и сборах*</t>
  </si>
  <si>
    <t>Управление Министерства внутренних дел Российской Федерации по Камчатскому краю</t>
  </si>
  <si>
    <t>Управление Федеральной миграционной службы по Камчатскому краю</t>
  </si>
  <si>
    <t>415</t>
  </si>
  <si>
    <t>Прокуратура Камчатского края</t>
  </si>
  <si>
    <t>498</t>
  </si>
  <si>
    <t>Камчатское управление Федеральной службы по экологическому, технологическому и атомному надзору</t>
  </si>
  <si>
    <t>Органы местного самоуправления городского округа "поселок Палана"</t>
  </si>
  <si>
    <t>Финансовое управление администрации городского округа "поселок Палана"</t>
  </si>
  <si>
    <t>1 13 01994 04 0000 130</t>
  </si>
  <si>
    <t xml:space="preserve">Прочие доходы  от  оказания  платных  услуг (работ) получателями  средств  бюджетов   городских округов  </t>
  </si>
  <si>
    <t>1 13 02994 04 0000 130</t>
  </si>
  <si>
    <t xml:space="preserve">Прочие доходы  от  компенсации затрат  бюджетов городских округов      </t>
  </si>
  <si>
    <t>1 16 90040 04 0000 140</t>
  </si>
  <si>
    <t>1 16 23040 04 0000 140</t>
  </si>
  <si>
    <t>Получение Российской Федерацией кредитов международных финансовых организаций в валюте Российской Федерации</t>
  </si>
  <si>
    <t xml:space="preserve">01 04 00 00 00 0000 800 </t>
  </si>
  <si>
    <t>Погашение кредитов международных финансовых организаций в валюте Российской Федерации</t>
  </si>
  <si>
    <t xml:space="preserve">01 04 00 00 02 0000 810 </t>
  </si>
  <si>
    <t>Погашение Российской Федерацией кредитов международных финансовых организаций в валюте Российской Федерации</t>
  </si>
  <si>
    <t xml:space="preserve">04 01 00 00 00 0000 000 </t>
  </si>
  <si>
    <t xml:space="preserve">Исполнение  государственных  и  муниципальных   гарантий в валюте Российской Федерации </t>
  </si>
  <si>
    <t xml:space="preserve">04 01 00 00 00 0000 800 </t>
  </si>
  <si>
    <t xml:space="preserve">Исполнение  государственных  и  муниципальных   гарантий     в валюте Российской Федерации, если платежи гаранта не ведут  к  возникновению эквивалентных  требований  со  стороны   гаранта   к     должнику, не исполнившему обязательство </t>
  </si>
  <si>
    <t xml:space="preserve">04 01 00 00 02 0000 810 </t>
  </si>
  <si>
    <t xml:space="preserve">Государственные гарантии  субъектов  Российской  Федерации  в  валюте Российской Федерации </t>
  </si>
  <si>
    <t xml:space="preserve">01 05 00 00 00 0000 000 </t>
  </si>
  <si>
    <t xml:space="preserve">01 05 00 00 00 0000 500 </t>
  </si>
  <si>
    <t>Увеличение остатков средств бюджетов</t>
  </si>
  <si>
    <t>08 01 00 00 00 0000 500</t>
  </si>
  <si>
    <t>Увеличение остатков финансовых резервов бюджетов</t>
  </si>
  <si>
    <t>08 01 01 00 00 0000 510</t>
  </si>
  <si>
    <t xml:space="preserve">Увеличение остатков денежных средств финансовых резервов  </t>
  </si>
  <si>
    <t xml:space="preserve">08 01 01 00 02 0000 510 </t>
  </si>
  <si>
    <t xml:space="preserve">Увеличение остатков денежных  средств  финансовых  резервов  бюджетов субъектов Российской Федерации </t>
  </si>
  <si>
    <t xml:space="preserve">08 01 02 0000 0000 520 </t>
  </si>
  <si>
    <t xml:space="preserve">Увеличение остатков средств финансовых резервов  бюджетов  Российской Федерации, размещенных в ценные бумаги  </t>
  </si>
  <si>
    <t xml:space="preserve">08 01 02 00 02 0000 520 </t>
  </si>
  <si>
    <t xml:space="preserve">Увеличение остатков средств финансовых  резервов  бюджетов  субъектов Российской Федерации, размещенных в ценные бумаги </t>
  </si>
  <si>
    <t xml:space="preserve">01 05 02 00 00 0000 500 </t>
  </si>
  <si>
    <t xml:space="preserve">01 05 02 01 00 0000 510 </t>
  </si>
  <si>
    <t>Увеличение прочих остатков денежных средств бюджетов</t>
  </si>
  <si>
    <t>9.2</t>
  </si>
  <si>
    <t>Подпрограмма  "Чистая вода в городском округе "поселок Палана"</t>
  </si>
  <si>
    <t>10.1</t>
  </si>
  <si>
    <t>10.2</t>
  </si>
  <si>
    <t>1 05 02000 02 0000 110</t>
  </si>
  <si>
    <t>Единый налог на вмененный доход для отдельных видов деятельности*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</si>
  <si>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</si>
  <si>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</si>
  <si>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</si>
  <si>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налогообложения*</t>
  </si>
  <si>
    <t>1 06 01000 00 0000 110</t>
  </si>
  <si>
    <t>Налог на имущество физических лиц*</t>
  </si>
  <si>
    <t>1 06 06000 00 0000 110</t>
  </si>
  <si>
    <t>Земельный налог*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</si>
  <si>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Федерации)*</t>
  </si>
  <si>
    <t>1 16 30000 01 0000 140</t>
  </si>
  <si>
    <t>Денежные взыскания (штрафы) за правонарушения в области дорожного движения</t>
  </si>
  <si>
    <t>Органы государственной власти Камчатского края</t>
  </si>
  <si>
    <t>843</t>
  </si>
  <si>
    <t>Министерство экономического развития, предпринимательства и торговли Камчатского края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</si>
  <si>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</si>
  <si>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</si>
  <si>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</si>
  <si>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</si>
  <si>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</si>
  <si>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2 02 04067 04 0000 151</t>
  </si>
  <si>
    <t>Межбюджетные трансферты, передаваемые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</si>
  <si>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</si>
  <si>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</si>
  <si>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</si>
  <si>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2 02 03003 04 0000 151</t>
  </si>
  <si>
    <t>2 02 03014 04 0000 151</t>
  </si>
  <si>
    <t xml:space="preserve">Субвенции  бюджетам  городских   округов на поощрение лучших учителей    </t>
  </si>
  <si>
    <t>2 02 03015 04 0000 151</t>
  </si>
  <si>
    <t xml:space="preserve">Субвенции  бюджетам  городских   округов на осуществление первичного воинского учета на территориях,   где   отсутствуют    военные комиссариаты               </t>
  </si>
  <si>
    <t>2 02 03020 04 0000 151</t>
  </si>
  <si>
    <t xml:space="preserve">024 40 25 </t>
  </si>
  <si>
    <t>МП "Развитие малого предпринимательства на территории городского округа "поселок Палана" ан 2014-2018 годы"</t>
  </si>
  <si>
    <t xml:space="preserve">091 09 99 </t>
  </si>
  <si>
    <t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на 2014-2018 годы"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</si>
  <si>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приемному родителю, и по подготовке лиц, желающих принять на воспитание в свою семью ребенка, оставшегося без попечения родителей</t>
  </si>
  <si>
    <t>023 40 18</t>
  </si>
  <si>
    <t xml:space="preserve">от  "   "  декабря  2014 № </t>
  </si>
  <si>
    <t xml:space="preserve"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
</t>
  </si>
  <si>
    <t>Бюджет городского округа "поселок Палана"</t>
  </si>
  <si>
    <t>1 00 00000 00 0000 000</t>
  </si>
  <si>
    <t>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</si>
  <si>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</si>
  <si>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и компенсации затрат бюджетов городских округов</t>
  </si>
  <si>
    <t>на 2015 год и на плановый период 2016 и 2017 годов</t>
  </si>
  <si>
    <t xml:space="preserve"> на 2015 год и на плановый период 2016 и 2017 годов"</t>
  </si>
  <si>
    <t xml:space="preserve">от «   » ______ 2014г. № </t>
  </si>
  <si>
    <t xml:space="preserve">от «   » декабря 2014 г. № </t>
  </si>
  <si>
    <t>Главные администраторы источников финансирования дефицита  бюджета городского округа "поселок Палана" на 2015 год и источники финансирования дефицита, администрируемых ими</t>
  </si>
  <si>
    <t>Нормативы распределения доходов
 между бюджетами бюджетной системы, не установленные бюджетным законодательством Российской Федерации, на территории городского округа "поселок Палана" в 2015 году</t>
  </si>
  <si>
    <t xml:space="preserve">от  "   " декабря 2014 г. № </t>
  </si>
  <si>
    <t>- лизинговые операции</t>
  </si>
  <si>
    <t>Функционирование высшего должностного лица субъекта Российской Федерации и органа местного самоуправления</t>
  </si>
  <si>
    <t xml:space="preserve">Культура и  кинематография </t>
  </si>
  <si>
    <r>
      <t>Условно утвержденные расходы (</t>
    </r>
    <r>
      <rPr>
        <sz val="11"/>
        <rFont val="Times New Roman"/>
        <family val="1"/>
      </rPr>
      <t>в соответствии со статьей 184.1 Бюджетного кодекса Российской Федерации)</t>
    </r>
  </si>
  <si>
    <t>Приложение №9</t>
  </si>
  <si>
    <t>000 1 05 01010 01 0000 110</t>
  </si>
  <si>
    <t>Налог , взимаемый с налогоплательщиков, выбравших в качестве объекта налогообложения доходы</t>
  </si>
  <si>
    <t>000 1 05 01020 01 0000 110</t>
  </si>
  <si>
    <t>000 1 05 02000 02 0000 110</t>
  </si>
  <si>
    <t>Единый налог на вмененный доход для отдельных видов деятельности</t>
  </si>
  <si>
    <t>Приложение № 8.1</t>
  </si>
  <si>
    <t>Годовой объем ассигнований          на 2016 год</t>
  </si>
  <si>
    <t xml:space="preserve">Приложение № 6.1 </t>
  </si>
  <si>
    <t>Приложение № 7.1</t>
  </si>
  <si>
    <t>000 1 06 00000 00 0000 000</t>
  </si>
  <si>
    <t>НАЛОГИ НА ИМУЩЕСТВО</t>
  </si>
  <si>
    <t xml:space="preserve">000 1 06 01000 00 0000 110 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</si>
  <si>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</t>
  </si>
  <si>
    <t xml:space="preserve">001 </t>
  </si>
  <si>
    <t>042 00 00</t>
  </si>
  <si>
    <t xml:space="preserve"> 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</si>
  <si>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</t>
  </si>
  <si>
    <t xml:space="preserve">0701 </t>
  </si>
  <si>
    <t>041 00 00</t>
  </si>
  <si>
    <t>1102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</si>
  <si>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</si>
  <si>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01 03 00 00 04 0000 810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</si>
  <si>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</si>
  <si>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</t>
  </si>
  <si>
    <t xml:space="preserve">Источники финансирования дефицита 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</si>
  <si>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</si>
  <si>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</si>
  <si>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</si>
  <si>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</si>
  <si>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</si>
  <si>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</si>
  <si>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Увеличение остатков средств бюджетов</t>
  </si>
  <si>
    <t>01 05 02 00 00 0000 500</t>
  </si>
  <si>
    <t xml:space="preserve">от  "   "   декабря 2014 №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</si>
  <si>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2015 год </t>
  </si>
  <si>
    <t xml:space="preserve">Ведомственная структура расходов на 2015 год </t>
  </si>
  <si>
    <t xml:space="preserve">Ведомственная структура расходов на плановый период 2016 и 2017 годов </t>
  </si>
  <si>
    <t>Расходы на реализацию муниципальных целевых программ софинансирование (зарезервированные ассигнования)</t>
  </si>
  <si>
    <t xml:space="preserve">Всего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</si>
  <si>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</si>
  <si>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795 01 00</t>
  </si>
  <si>
    <t>ВСЕГО РАСХОДОВ</t>
  </si>
  <si>
    <t xml:space="preserve">Прочие доходы от компенсации затрат бюджетов городских округов </t>
  </si>
  <si>
    <t>Годовой объем на 2016 год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</si>
  <si>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</si>
  <si>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</si>
  <si>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 xml:space="preserve">Приложение № 3.1 </t>
  </si>
  <si>
    <t>Приложение № 4.1</t>
  </si>
  <si>
    <t>071 09 99</t>
  </si>
  <si>
    <t>990 40 33</t>
  </si>
  <si>
    <t>990 59 30</t>
  </si>
  <si>
    <t>400</t>
  </si>
  <si>
    <t xml:space="preserve">Функционирование высшего должностного лица субъекта Российской Федерации и муниципального образования </t>
  </si>
  <si>
    <t>0314</t>
  </si>
  <si>
    <t>Приложение №8</t>
  </si>
  <si>
    <t xml:space="preserve">в том числе за счет средств федерального бюджета </t>
  </si>
  <si>
    <t>13</t>
  </si>
  <si>
    <t xml:space="preserve">Другие вопросы в области культуры, кинематографии </t>
  </si>
  <si>
    <t>10.</t>
  </si>
  <si>
    <t xml:space="preserve">  "О бюджете городского округа "поселок Палана"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</si>
  <si>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</t>
  </si>
  <si>
    <t>021 21 05</t>
  </si>
  <si>
    <r>
      <t xml:space="preserve">Условно утвержденные расходы </t>
    </r>
    <r>
      <rPr>
        <sz val="10"/>
        <rFont val="Times New Roman"/>
        <family val="1"/>
      </rPr>
      <t>(в соответствии со статьей 184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Бюджетного кодекса Российской Федерации)</t>
    </r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</si>
  <si>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</si>
  <si>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023 41 12</t>
  </si>
  <si>
    <t xml:space="preserve"> Непрограммные расходы. Резервные фонды местных администраций</t>
  </si>
  <si>
    <t>990 11 04</t>
  </si>
  <si>
    <t>Непрограммные расходы. Реализация государственных функций, связанных с общегосударственным управлением. Выполнение других обязательств государства</t>
  </si>
  <si>
    <t>990 11 05</t>
  </si>
  <si>
    <t>Социальная политика</t>
  </si>
  <si>
    <t>(тыс.руб.)</t>
  </si>
  <si>
    <t>к нормативному правовому акту</t>
  </si>
  <si>
    <t xml:space="preserve">городского округа "поселок Палана" </t>
  </si>
  <si>
    <t xml:space="preserve">к нормативному правовому акту </t>
  </si>
  <si>
    <t>Приложение №5</t>
  </si>
  <si>
    <t>Источники финансирования дефицита  бюджета:</t>
  </si>
  <si>
    <t>000 2 02 02077 04 0000 151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</si>
  <si>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</si>
  <si>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</si>
  <si>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</si>
  <si>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</si>
  <si>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 уплату налога на имущество организаций муниципальными учреждениями</t>
  </si>
  <si>
    <t xml:space="preserve"> по присвоению спортивных разрядов </t>
  </si>
  <si>
    <t>000 2 00 00000 00 0000 000</t>
  </si>
  <si>
    <t xml:space="preserve">БЕЗВОЗМЕЗДНЫЕ ПОСТУПЛЕНИЯ </t>
  </si>
  <si>
    <t>Коммунальное хозяйство</t>
  </si>
  <si>
    <t>0502</t>
  </si>
  <si>
    <t>Благоустройство</t>
  </si>
  <si>
    <t>0503</t>
  </si>
  <si>
    <t>Другие вопросы в области образования</t>
  </si>
  <si>
    <t>0709</t>
  </si>
  <si>
    <t>Культура</t>
  </si>
  <si>
    <t>0801</t>
  </si>
  <si>
    <t>Физическая культура и спорт</t>
  </si>
  <si>
    <t>Пенсионное обеспечение</t>
  </si>
  <si>
    <t>1001</t>
  </si>
  <si>
    <t xml:space="preserve"> 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</si>
  <si>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 xml:space="preserve">Наименование показателя </t>
  </si>
  <si>
    <t xml:space="preserve">Код бюджетной классификации </t>
  </si>
  <si>
    <t xml:space="preserve">Предоставление субсидий бюджетным, автономным учреждениям и иным некоммерческим организациям </t>
  </si>
  <si>
    <t xml:space="preserve">Муниципальная программа "Развитие образования в городском округе "поселок Палана" на 2014-2015 годы". Подпрограмма "Патриотическое воспитание граждан в городском округе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</si>
  <si>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043 09 99</t>
  </si>
  <si>
    <t>Муниципальная программа "Социальная поддержка граждан в городском округе "поселок Палана" на 2014-2015 годы"</t>
  </si>
  <si>
    <t>023 00 00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</si>
  <si>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</si>
  <si>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023 40 24</t>
  </si>
  <si>
    <t xml:space="preserve"> Непрограммные расходы. Глава муниципального образования</t>
  </si>
  <si>
    <t>990 11 02</t>
  </si>
  <si>
    <t>990  00 00</t>
  </si>
  <si>
    <t xml:space="preserve">Муниципальная программа  "Совершенствование управления муниципальным имуществом городского округа на 2015-2019 годы" </t>
  </si>
  <si>
    <t>Приложение №11</t>
  </si>
  <si>
    <t>Программа муниципальных  внутренних заимствований городского округа                       "поселок Палана" на 2015 год и на плановый период 2016 и 2017 годов</t>
  </si>
  <si>
    <t>Программа муниципальных гарантий городского округа "поселок Палана" в валюте Российской Федерации 
на 2015 год и на плановый период 2016 и 2017 годов</t>
  </si>
  <si>
    <t xml:space="preserve"> 1.1. Перечень подлежащих предоставлению муниципальных гарантий городского округа "поселок Палана" в 2015 году и в плановом периоде 2016 и 2017 годов</t>
  </si>
  <si>
    <t>1.2. Общий объем бюджетных ассигнований, предусмотренных на исполнение муниципальных гарантий городского округа "поселок Палана" по возможным гарантийным случаям, в 2015 году и в плановом периоде 2016 и 2017 годов</t>
  </si>
  <si>
    <t xml:space="preserve"> Исполнение муниципальных гарантий городского округа "поселок Палана"</t>
  </si>
  <si>
    <t>За  счет  источников  финансирования   дефицита  бюджета городского округа "поселок Палана"</t>
  </si>
  <si>
    <t>За счет расходов  бюджета   городского округа "поселок Палана"</t>
  </si>
  <si>
    <t xml:space="preserve">                                                                          "О бюджете городского округа "поселок Палана" </t>
  </si>
  <si>
    <t xml:space="preserve">                                                                  на 2015 год и на плановый период 2016 и 2017 годов"</t>
  </si>
  <si>
    <t xml:space="preserve">        от  "   "  декабря 2014 г.  №</t>
  </si>
  <si>
    <t xml:space="preserve">      к нормативному правовому акту </t>
  </si>
  <si>
    <t xml:space="preserve">   городского округа "поселок Палана"</t>
  </si>
  <si>
    <t xml:space="preserve">      на 2015 год и на плановый период 2016 и 2017 годов "</t>
  </si>
  <si>
    <t xml:space="preserve">               "О бюджете городского округа "поселок Палана" </t>
  </si>
  <si>
    <t xml:space="preserve"> Непрограммные расходы. За счет 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</si>
  <si>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990 40 10</t>
  </si>
  <si>
    <t>Муниципальная программа "Социальная поддержка граждан в городском округе "поселок Палана" на 2014-2015 годы". Подпрограмма "Социальное обслуживание населения"</t>
  </si>
  <si>
    <t>022 00 00</t>
  </si>
  <si>
    <t>Муниципальная программа "Социальная поддержка граждан в городском округе "поселок Палана" на 2014-2015 годы". Подпрограмма "Социальное обслуживание населения". За счет субвенции на выполнение  государственных полномочий Камчатского края  по социальному обслуживанию отдельных  категорий граждан</t>
  </si>
  <si>
    <t>022 40 11</t>
  </si>
  <si>
    <t>06</t>
  </si>
  <si>
    <t>07</t>
  </si>
  <si>
    <t>Национальная оборона</t>
  </si>
  <si>
    <t>Национальная безопасность и правоохранительная деятельность</t>
  </si>
  <si>
    <t>09</t>
  </si>
  <si>
    <t>000 115 00000 00 0000 000</t>
  </si>
  <si>
    <t>городского округа "поселок Палана"</t>
  </si>
  <si>
    <t xml:space="preserve">Годовой объем ассигнований </t>
  </si>
  <si>
    <t>000 2 02 03119 04 0000 151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</si>
  <si>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</si>
  <si>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Муниципальная программа "Социальная поддержка граждан в городском округе "поселок Палана" на 2014-2015 годы". Подпрограмма "Обеспечение жильем отдельных категорий граждан". За счет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</si>
  <si>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Прочие доходы от  компенсации затрат бюджетов городских округов </t>
  </si>
  <si>
    <t xml:space="preserve"> 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 общего образования, а также дополнительного образования в общеобразовательных учреждениях в Камчатском крае</t>
  </si>
  <si>
    <t xml:space="preserve">Жилищное хозяйство </t>
  </si>
  <si>
    <t>Жилищное хозяйство</t>
  </si>
  <si>
    <t>0501</t>
  </si>
  <si>
    <t xml:space="preserve">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</si>
  <si>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СУБВЕНЦИИ БЮДЖЕТАМ СУБЪЕКТОВ РОССИЙСКОЙ ФЕДЕРАЦИИ И МУНИЦИПАЛЬНЫХ ОБРАЗОВАНИЙ </t>
  </si>
  <si>
    <t>Непрограммные расходы</t>
  </si>
  <si>
    <t>990 00 00</t>
  </si>
  <si>
    <t>990 11 01</t>
  </si>
  <si>
    <t>Муниципальная программа "Развитие образования в городском округе "поселок Палана" на 2014-2015 годы"</t>
  </si>
  <si>
    <t>040 00 00</t>
  </si>
  <si>
    <t>14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</si>
  <si>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</si>
  <si>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</si>
  <si>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</si>
  <si>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</si>
  <si>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</si>
  <si>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Муниципальная программа "Комплексная программа "Профилактика правонарушений и преступлений на территории городского округа "поселок Палана" на 2014-2015 годы"</t>
  </si>
  <si>
    <t>051 00 00</t>
  </si>
  <si>
    <t>Муниципальная программа "Комплексная программа "Профилактика правонарушений и преступлений на территории городского округа "поселок Палана" на 2014-2015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</si>
  <si>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051 09 99</t>
  </si>
  <si>
    <t>061 00 00</t>
  </si>
  <si>
    <t>061 09 99</t>
  </si>
  <si>
    <t>Непрограммные расходы. Содержание автомобильных дорог общего пользования</t>
  </si>
  <si>
    <t>990 11 10</t>
  </si>
  <si>
    <t>Непрограммные расходы.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</si>
  <si>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990 11 11</t>
  </si>
  <si>
    <t xml:space="preserve"> Непрограммные расходы. Мероприятия в области жилищного хозяйства </t>
  </si>
  <si>
    <t>990 11 12</t>
  </si>
  <si>
    <t xml:space="preserve">Непрограммные мероприятия. Мероприятия в области коммунального хозяйства </t>
  </si>
  <si>
    <t>990 11 13</t>
  </si>
  <si>
    <t>Непрограммные расходы. Уличное освещение</t>
  </si>
  <si>
    <t>990 11 14</t>
  </si>
  <si>
    <t>Непрограммные расходы. Прочие мероприятия по благоустройству городских округов и поселений</t>
  </si>
  <si>
    <t>990 11 15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</si>
  <si>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образования". 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</si>
  <si>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042 09 99</t>
  </si>
  <si>
    <t>Муниципальная программа "Развитие культуры в городском округе "поселок Палана" на 2014-2015 годы"</t>
  </si>
  <si>
    <t>030 00 00</t>
  </si>
  <si>
    <t>Муниципальная программа "Развитие культуры в городском округе "поселок Палана" на 2014-2015 годы". Подпрограмма "Организация и проведение культурно-массовых мероприятий в городском округе "поселок Палана"</t>
  </si>
  <si>
    <t>031 00 00</t>
  </si>
  <si>
    <t xml:space="preserve">Муниципальная программа "Развитие культуры в городском округе "поселок Палана" на 2014-2015 годы". Подпрограмма "Организация и проведение культурно-массовых мероприятий в городском округе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</si>
  <si>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031 09 99</t>
  </si>
  <si>
    <t>Муниципальная программа "Развитие культуры в городском округе "поселок Палана" на 2014-2015 годы". Подпрограмма "Организация досуга населения"</t>
  </si>
  <si>
    <t>032 00 00</t>
  </si>
  <si>
    <t>Уменьшение прочих остатков денежных средств бюджетов городских округов</t>
  </si>
  <si>
    <t>Прочие субсидии: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</si>
  <si>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</si>
  <si>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>Приложение №1</t>
  </si>
  <si>
    <t>Годовой объем ассигнований</t>
  </si>
  <si>
    <t>АДМИНИСТРАТИВНЫЕ ПЛАТЕЖИ И СБОРЫ</t>
  </si>
  <si>
    <t>000 1 00 00000 00 0000 000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</si>
  <si>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</si>
  <si>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</si>
  <si>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</si>
  <si>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</si>
  <si>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</si>
  <si>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 xml:space="preserve"> Непрограммные расходы. 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</si>
  <si>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990 40 08</t>
  </si>
  <si>
    <t xml:space="preserve">Непрограммные расходы. Учреждения по обеспечению хозяйственного обслуживания </t>
  </si>
  <si>
    <t>990 11 06</t>
  </si>
  <si>
    <t xml:space="preserve">990 00 00 </t>
  </si>
  <si>
    <t>Непрограммные расходы. За счет субвенции на осуществление первичного воинского учета на территориях, где отсутствуют военные комиссариаты</t>
  </si>
  <si>
    <t>990 51 18</t>
  </si>
  <si>
    <t>Непрограммные расходы. За счет субвенции на выполнение государственных полномочий по государственной регистрации актов гражданского состояния</t>
  </si>
  <si>
    <t>Непрограммные расходы. Мероприятия по предупреждению и ликвидации последствий чрезвычайных ситуаций и стихийных бедствий</t>
  </si>
  <si>
    <t>990 11 07</t>
  </si>
  <si>
    <t>Непрограммные расходы. Мероприятия по гражданской обороне. Подготовка населения и организаций к действиям в чрезвычайной ситуации в мирное и военное время</t>
  </si>
  <si>
    <t>990 11 08</t>
  </si>
  <si>
    <t xml:space="preserve">Непрограммные расходы. Реализация других функций, связанных с обеспечением национальной безопасности и правоохранительной деятельности </t>
  </si>
  <si>
    <t>990 11 09</t>
  </si>
  <si>
    <t>Непрограммные расходы. Глава муниципального образования</t>
  </si>
  <si>
    <t xml:space="preserve">Непрограммные расходы. Мероприятия в области коммунального хозяйства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</si>
  <si>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За счет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</si>
  <si>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1.1</t>
  </si>
  <si>
    <t>1.2</t>
  </si>
  <si>
    <t>1.3</t>
  </si>
  <si>
    <t>1.4</t>
  </si>
  <si>
    <t>4.1</t>
  </si>
  <si>
    <t>4.2</t>
  </si>
  <si>
    <t>5.1</t>
  </si>
  <si>
    <t>5.2</t>
  </si>
  <si>
    <t>5.3</t>
  </si>
  <si>
    <t>5.4</t>
  </si>
  <si>
    <t xml:space="preserve">Муниципальная программа "Развитие культуры в городском округе "поселок Палана" на 2014-2015 годы". Подпрограмма "Организация досуга населения".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</si>
  <si>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0104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</si>
  <si>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</si>
  <si>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</si>
  <si>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</si>
  <si>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</si>
  <si>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</si>
  <si>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</si>
  <si>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 xml:space="preserve">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</si>
  <si>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600</t>
  </si>
  <si>
    <t>Социальное обеспечение и иные выплаты населению</t>
  </si>
  <si>
    <t>300</t>
  </si>
  <si>
    <t>(тыс. рублей)</t>
  </si>
  <si>
    <t xml:space="preserve">000 1 11 05010 04 0000 120 </t>
  </si>
  <si>
    <t xml:space="preserve">000 1 11 05024 04 0000 120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</si>
  <si>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</si>
  <si>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000 1 11 05034  0400 00 120</t>
  </si>
  <si>
    <t>000 114 00000 00 0000 000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</si>
  <si>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</si>
  <si>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000 111 07014 04 0000 120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</si>
  <si>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</si>
  <si>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</si>
  <si>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Дорожное хозяйство</t>
  </si>
  <si>
    <t>0409</t>
  </si>
  <si>
    <t>Приложение №7</t>
  </si>
  <si>
    <t xml:space="preserve">Раздел </t>
  </si>
  <si>
    <t xml:space="preserve"> Подраздел</t>
  </si>
  <si>
    <t>Приложение №2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</si>
  <si>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</si>
  <si>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</si>
  <si>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</si>
  <si>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</si>
  <si>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</si>
  <si>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</si>
  <si>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 xml:space="preserve"> расходы за счет средств федерального бюджета </t>
  </si>
  <si>
    <t>Расходы на реализацию муниципальных целевых программ софинансирование(зарезервированные ассигнования)</t>
  </si>
  <si>
    <t>Комитет по управлению муниципальным имуществом  городского округа «поселок Палана»</t>
  </si>
  <si>
    <t xml:space="preserve">Культура, кинематография </t>
  </si>
  <si>
    <t>Общегосударственные вопросы</t>
  </si>
  <si>
    <t xml:space="preserve">Налог на имущество физических лиц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</si>
  <si>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</si>
  <si>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</si>
  <si>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</si>
  <si>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</si>
  <si>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</si>
  <si>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</si>
  <si>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</si>
  <si>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</si>
  <si>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</si>
  <si>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</si>
  <si>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</si>
  <si>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</si>
  <si>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</si>
  <si>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</si>
  <si>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</si>
  <si>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</si>
  <si>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000 2 02 01001 04 0000 151</t>
  </si>
  <si>
    <t>Дотации бюджетам городских округов на выравнивание уровня бюджетной обеспеченности</t>
  </si>
  <si>
    <t>000 2 02 03003 04 0000 151</t>
  </si>
  <si>
    <t>163 Иные межбюджетные трансферты на поддержку экономического исоциального  развития коренных малочисленных народов Севера, Сибири и Дальнего Востока в рамках ПП "Укрепление единства российской нации и этнокультурное развитие народов России"</t>
  </si>
  <si>
    <t>Субвенции  бюджетам  городских   округов на государственную      регистрацию      актов гражданского состояния</t>
  </si>
  <si>
    <t>000 2 02 03015 04 0000 151</t>
  </si>
  <si>
    <t>000 2 02 03022 04 0000 151</t>
  </si>
  <si>
    <t>000 2 02 03027 04 0000 151</t>
  </si>
  <si>
    <t>000 2 02 03024 04 0000 151</t>
  </si>
  <si>
    <t>ВСЕГО ДОХОДОВ</t>
  </si>
  <si>
    <t>ДОТАЦИИ БЮДЖЕТАМ СУБЪЕКТОВ РОССИЙСКОЙ ФЕДЕРАЦИИ И МУНИЦИПАЛЬНЫХ ОБРАЗОВАНИЙ</t>
  </si>
  <si>
    <t>000 2 02 01 000 00 0000 151</t>
  </si>
  <si>
    <t>000 2 02 02000 00 0000 151</t>
  </si>
  <si>
    <t>000 2 02 03000 00 0000 151</t>
  </si>
  <si>
    <t>000 2 02 02999 04 0000 151</t>
  </si>
  <si>
    <t xml:space="preserve"> п/п</t>
  </si>
  <si>
    <t xml:space="preserve">Наименование </t>
  </si>
  <si>
    <t>Ведомство</t>
  </si>
  <si>
    <t>Раздел и подраздел</t>
  </si>
  <si>
    <t>Целевая статья</t>
  </si>
  <si>
    <t>Вид расходов</t>
  </si>
  <si>
    <t>1.</t>
  </si>
  <si>
    <t>Финансовое управление  администрации городского округа "поселок Палана"</t>
  </si>
  <si>
    <t>001</t>
  </si>
  <si>
    <t>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</si>
  <si>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</si>
  <si>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</si>
  <si>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2.</t>
  </si>
  <si>
    <t>Администрация городского округа "поселок Палана"</t>
  </si>
  <si>
    <t>011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</si>
  <si>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</si>
  <si>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</si>
  <si>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1006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</si>
  <si>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</si>
  <si>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 xml:space="preserve">Доходы  от  реализации   иного   имущества находящегося  в   собственности   городских округов    (за исключением  имущества муниципальных, бюджетных и автономных   учреждений, а также  имущества  муниципальных, бюджетных и   унитарных предприятий, в том числе казенных), в части реализации    материальных       запасов по указанному имуществу                     </t>
  </si>
  <si>
    <t>1 14 03040 04 0000 410</t>
  </si>
  <si>
    <t xml:space="preserve">Средства  от  распоряжения   и   реализации конфискованного    и    иного    имущества,  обращенного в доходы городских  округов  (в части  реализации   основных     средств по указанному имуществу)  </t>
  </si>
  <si>
    <t>1 14 03040 04 0000 440</t>
  </si>
  <si>
    <t xml:space="preserve">Средства  от  распоряжения   и   реализации конфискованного    и    иного    имущества, обращенного в доходы городских  округов  (в части реализации  материальных  запасов  по указанному имуществу)  </t>
  </si>
  <si>
    <t>1 14 04040 04 0000 420</t>
  </si>
  <si>
    <t xml:space="preserve">Доходы от продажи  нематериальных  активов,  находящихся   в   собственности   городских округов      </t>
  </si>
  <si>
    <t>1 14 06012 04 0000 430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</si>
  <si>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округов</t>
  </si>
  <si>
    <t>1 15 02040 04 0000 140</t>
  </si>
  <si>
    <t>Платежи, взимаемые органами местного самоуправления (организациями)  городских округов за выполнение определенных функций</t>
  </si>
  <si>
    <t>* Администрирование поступлений по всем подстатьям и программам соответствующей статьи осуществляется  администратором, указанным в группировочном коде бюджетной классификации</t>
  </si>
  <si>
    <t>Код главы</t>
  </si>
  <si>
    <t>Главные администраторы, наименование источника</t>
  </si>
  <si>
    <t xml:space="preserve">01 03 00 00 00 0000 000 </t>
  </si>
  <si>
    <t xml:space="preserve">01 03 00 00 00 0000 700 </t>
  </si>
  <si>
    <t xml:space="preserve">01 03 00 00 04 0000 710 </t>
  </si>
  <si>
    <t xml:space="preserve">01 03 00 00 00 0000 800 </t>
  </si>
  <si>
    <t xml:space="preserve">01 03 00 00 04 0000 810 </t>
  </si>
  <si>
    <t xml:space="preserve">01 04 00 00 00 0000 000 </t>
  </si>
  <si>
    <t>Кредиты международных финансовых организаций в валюте Российской Федерации</t>
  </si>
  <si>
    <t xml:space="preserve">01 04 00 00 00 0000 700 </t>
  </si>
  <si>
    <t>Получение кредитов международных финансовых организаций в валюте Российской Федерации</t>
  </si>
  <si>
    <t xml:space="preserve">01 04 00 00 02 0000 710 </t>
  </si>
  <si>
    <t>Муниципальная программа "Социальная поддержка граждан в городском округе "поселок Палана". Подпрограмма "Социальное обслуживание населения"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</si>
  <si>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</t>
  </si>
  <si>
    <t>За счет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</si>
  <si>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021 40 27</t>
  </si>
  <si>
    <t>000 1 05 04000 02 0000 110</t>
  </si>
  <si>
    <t>Налог ,взимаемый в связи с применением патентной системы налогообложения</t>
  </si>
  <si>
    <t>Главные администраторы доходов бюджета городского округа "поселок Палана"</t>
  </si>
  <si>
    <t xml:space="preserve"> и перечень администрируемых ими доходов</t>
  </si>
  <si>
    <t>Код</t>
  </si>
  <si>
    <t xml:space="preserve">Наименование главного администратора доходов </t>
  </si>
  <si>
    <t>Главы</t>
  </si>
  <si>
    <t xml:space="preserve">Органы государственной власти Российской Федерации </t>
  </si>
  <si>
    <t>048</t>
  </si>
  <si>
    <t>Управление Федеральной службы по надзору в сфере природопользования по Камчатскому краю</t>
  </si>
  <si>
    <t>1 12 01000 01 0000 120</t>
  </si>
  <si>
    <t>Плата за негативное воздействие на окружающую среду*</t>
  </si>
  <si>
    <t>1 16 25050 01 0000 140</t>
  </si>
  <si>
    <t>Денежные взыскания (штрафы) за нарушение законодательства в области охраны окружающей среды</t>
  </si>
  <si>
    <t>076</t>
  </si>
  <si>
    <t>Северо-Восточное территориальное управление Федерального агентства по рыболовству</t>
  </si>
  <si>
    <t>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</si>
  <si>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</si>
  <si>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</si>
  <si>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</si>
  <si>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Управление Федерального казначейства по Смоленской области</t>
  </si>
  <si>
    <t>1 03 02000 01 0000 110</t>
  </si>
  <si>
    <t>Акцизы по подакцизным товарам (продукции), производимым на территории Российской Федерации*</t>
  </si>
  <si>
    <t>141</t>
  </si>
  <si>
    <t>Управление Федеральной службы по надзору в сфере  защиты прав потребителей и благополучия человека по Камчатского краю</t>
  </si>
  <si>
    <t>1  16  28000  01  0000  140</t>
  </si>
  <si>
    <t xml:space="preserve">08 02 02 00 00 0000 520 </t>
  </si>
  <si>
    <t xml:space="preserve">Увеличение прочих остатков средств,  временно  размещенных  в  ценные бумаги </t>
  </si>
  <si>
    <t>08 02 02 00 02 0000 520</t>
  </si>
  <si>
    <t xml:space="preserve">Увеличение прочих  остатков  средств  бюджетов  субъектов  Российской Федерации, временно размещенных в ценные бумаги </t>
  </si>
  <si>
    <t xml:space="preserve">01 05 00 00 00 0000 600 </t>
  </si>
  <si>
    <t>Уменьшение остатков средств бюджетов</t>
  </si>
  <si>
    <t xml:space="preserve">08 01 00 00 00 0000 600 </t>
  </si>
  <si>
    <t xml:space="preserve">Уменьшение остатков финансовых резервов бюджетов  </t>
  </si>
  <si>
    <t xml:space="preserve">08 01 01 00 00 0000 610 </t>
  </si>
  <si>
    <t xml:space="preserve">Уменьшение остатков денежных средств финансовых резервов   </t>
  </si>
  <si>
    <t xml:space="preserve">08 01 01 00 02 0000 610 </t>
  </si>
  <si>
    <t xml:space="preserve">Уменьшение остатков денежных  средств  финансовых  резервов  бюджетов субъектов Российской Федерации </t>
  </si>
  <si>
    <t xml:space="preserve">08 01 02 00 00 0000 620 </t>
  </si>
  <si>
    <t xml:space="preserve">Уменьшение остатков средств финансовых резервов, размещенных в ценные бумаги </t>
  </si>
  <si>
    <t>08 01 02 00 02 0000 620</t>
  </si>
  <si>
    <t xml:space="preserve">Уменьшение остатков средств финансовых  резервов  бюджетов  субъектов Российской Федерации, размещенных в ценные бумаги </t>
  </si>
  <si>
    <t xml:space="preserve">01 05 02 00 00 0000 600 </t>
  </si>
  <si>
    <t>Уменьшение прочих остатков денежных средств бюджетов</t>
  </si>
  <si>
    <t xml:space="preserve">01 05 02 01 04 0000 610 </t>
  </si>
  <si>
    <t>Уменьшение  прочих  остатков  денежных  средств  бюджетов   городских округов</t>
  </si>
  <si>
    <t>Приложение № 3</t>
  </si>
  <si>
    <t>(%)</t>
  </si>
  <si>
    <t>000 2 02 03020 04 0000 151</t>
  </si>
  <si>
    <t>000 2 02 03021 04 0000 151</t>
  </si>
  <si>
    <t>000 2 02 03029 04 0000 151</t>
  </si>
  <si>
    <t xml:space="preserve">091 00 00 </t>
  </si>
  <si>
    <t>081 40 00</t>
  </si>
  <si>
    <t>110 00 00</t>
  </si>
  <si>
    <t xml:space="preserve">Доходы    от    возмещения       ущерба при возникновении  страховых   случаев,   когда выгодоприобретателями  выступают  получатели  средств бюджетов городских округов   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</si>
  <si>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</si>
  <si>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</si>
  <si>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</si>
  <si>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</si>
  <si>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2 02 01001 04 0000 151</t>
  </si>
  <si>
    <t xml:space="preserve">Дотации бюджетам городских округов на выравнивание бюджетной обеспеченности
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</si>
  <si>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</si>
  <si>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</si>
  <si>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 xml:space="preserve"> 2 02 02078 04 0000 151</t>
  </si>
  <si>
    <t xml:space="preserve">Субсидии бюджетам  городских  округов  на бюджетные  инвестиции  для   модернизации объектов коммунальной инфраструктуры
</t>
  </si>
  <si>
    <t>2 02 02999 04 0000 151</t>
  </si>
  <si>
    <t>Прочие субсидии бюджетам городских округов</t>
  </si>
  <si>
    <t>2 02 02009 04 0000 151</t>
  </si>
  <si>
    <t xml:space="preserve">Субсидии бюджетам  городских  округов  на государственную поддержку малого и среднего предпринимательства, включая крестьянские (фермерские) хозяйства
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</si>
  <si>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</si>
  <si>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</si>
  <si>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2 02 02150 04 0000 151</t>
  </si>
  <si>
    <t>0700</t>
  </si>
  <si>
    <t>9.1</t>
  </si>
  <si>
    <t>Подпрограмма "Энергосбережение и повышение энергетической эффективности в городском округе "поселок Палана"</t>
  </si>
  <si>
    <t>Нормативы распределения доходов
 между бюджетами бюджетной системы, не установленные бюджетным законодательством Российской Федерации, на территории городского округа "поселок Палана" в плановом периоде 2016 и 2017 годов</t>
  </si>
  <si>
    <t>Бюджет городского округа "поселок Палана"                  2016 год</t>
  </si>
  <si>
    <t>Бюджет городского округа "поселок Палана"                           2017 год</t>
  </si>
  <si>
    <t>от «  » декабря 2014 г. №</t>
  </si>
  <si>
    <t>бюджета городского округа "поселок Палана" на 2015 год</t>
  </si>
  <si>
    <t>на 2015 год и на плановый период 2016 и 2017 годов"</t>
  </si>
  <si>
    <t>от  «    » декабря 2014г. №</t>
  </si>
  <si>
    <t xml:space="preserve">Доходы бюджета городского округа "поселок Палана" на 2015 год </t>
  </si>
  <si>
    <t>бюджета городского округа "поселок Палана" на плановый период 2016 и 2017 годов</t>
  </si>
  <si>
    <t>Годовой объем на 2017 год</t>
  </si>
  <si>
    <t xml:space="preserve">Доходы бюджета городского округа "поселок Палана" на плановый период 2016 и 2017 годов </t>
  </si>
  <si>
    <t xml:space="preserve"> Годовой объем       2017 год</t>
  </si>
  <si>
    <t xml:space="preserve">от «   » декабря 2014 г. №   </t>
  </si>
  <si>
    <t>Распределение расходов  бюджета городского округа "поселок  Палана" на 2015 год по разделам и подразделам классификации расходов бюджетов</t>
  </si>
  <si>
    <t>Годовой объем ассигнований          на 2017 год</t>
  </si>
  <si>
    <t xml:space="preserve">Распределение расходов  бюджета городского округа "поселок  Палана"  по разделам и подразделам классификации расходов бюджетов на плановый период 2016 и 2017 годов </t>
  </si>
  <si>
    <t xml:space="preserve">от  "  " декабря  2014 №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</si>
  <si>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 2016 и 2017 годов </t>
  </si>
  <si>
    <t>Годовой объем ассигнований на 2017 год</t>
  </si>
  <si>
    <t xml:space="preserve">от  "   " декабря 2014 № </t>
  </si>
  <si>
    <t>Годовой объем ассигнований  наг 2016 год</t>
  </si>
  <si>
    <t xml:space="preserve"> 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выплата единовременного пособия при всех формах устройства детей, лишенных родительского попечения, в семью</t>
  </si>
  <si>
    <t>023 52 60</t>
  </si>
  <si>
    <t>расходы за счет средств федерального бюджета</t>
  </si>
  <si>
    <t xml:space="preserve">Муниципальная программа "Социальная поддержка граждан в городском округе "поселок Палана" на 2014-2015 годы".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</si>
  <si>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Мероприятия по приобретению новогодних подарков отдельным категориям граждан</t>
  </si>
  <si>
    <t>021 21 02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</si>
  <si>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Осуществление дополнительных мер социальной защиты граждан, оказавшихся в сложной жизненной ситуации</t>
  </si>
  <si>
    <t>021 21 04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</si>
  <si>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</si>
  <si>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</si>
  <si>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</si>
  <si>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№№</t>
  </si>
  <si>
    <t>Раздел</t>
  </si>
  <si>
    <t>Подраздел</t>
  </si>
  <si>
    <t>2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</si>
  <si>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</si>
  <si>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</si>
  <si>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</si>
  <si>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 xml:space="preserve">Органы юстиции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</si>
  <si>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</si>
  <si>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национальной безопасности и правоохранительной деятельности </t>
  </si>
  <si>
    <t>Дорожное хозяйство (дорожные фонды)</t>
  </si>
  <si>
    <t>Молодежная политика и оздоровление детей</t>
  </si>
  <si>
    <t xml:space="preserve">Физическая культура </t>
  </si>
  <si>
    <t>Обслуживание государственного и муниципального долга</t>
  </si>
  <si>
    <t xml:space="preserve">Массовый спорт </t>
  </si>
  <si>
    <t xml:space="preserve">Всего расходов </t>
  </si>
  <si>
    <t>возврат излишне уплаченных сумм по платежам в Экологический фонд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</si>
  <si>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Организация мероприятий по ремонту квартир инвалидам 1, 2 группы, одиноко проживающим неработающим пенсионерам</t>
  </si>
  <si>
    <t>021 21 06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</si>
  <si>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Мероприятия  социальной поддержки семьям и многодетным семьям</t>
  </si>
  <si>
    <t>023 21 01</t>
  </si>
  <si>
    <t>Физическая культура</t>
  </si>
  <si>
    <t xml:space="preserve">"О бюджете городского округа "поселок Палана"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</si>
  <si>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</si>
  <si>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</si>
  <si>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0113</t>
  </si>
  <si>
    <t>0804</t>
  </si>
  <si>
    <t>1101</t>
  </si>
  <si>
    <t xml:space="preserve">Молодежная политика и оздоровление  детей </t>
  </si>
  <si>
    <t>тыс.рублей</t>
  </si>
  <si>
    <t>№/№</t>
  </si>
  <si>
    <t xml:space="preserve">Наименование целевой программы </t>
  </si>
  <si>
    <t>Раздел/подраздел</t>
  </si>
  <si>
    <t xml:space="preserve"> 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</si>
  <si>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 xml:space="preserve"> 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</si>
  <si>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 xml:space="preserve"> по образованию и организации деятельности комиссий по делам несовершеннолетних и защите их прав</t>
  </si>
  <si>
    <t xml:space="preserve">  по социальному обслуживанию некоторых категорий граждан</t>
  </si>
  <si>
    <t xml:space="preserve">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</si>
  <si>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</si>
  <si>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</si>
  <si>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</si>
  <si>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</si>
  <si>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</si>
  <si>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081 00 00</t>
  </si>
  <si>
    <t>082 11 13</t>
  </si>
  <si>
    <t>081 40 07</t>
  </si>
  <si>
    <t>082 00 00</t>
  </si>
  <si>
    <t xml:space="preserve">Непрограммные расходы. 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</si>
  <si>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01 05 00 00 00 0000 600</t>
  </si>
  <si>
    <t xml:space="preserve">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</si>
  <si>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</si>
  <si>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</si>
  <si>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</si>
  <si>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11</t>
  </si>
  <si>
    <t>0111</t>
  </si>
  <si>
    <t>01 03 00 00 00 0000 000</t>
  </si>
  <si>
    <t>01 03 00 00 00 0000 800</t>
  </si>
  <si>
    <t xml:space="preserve">Уменьшение прочих остатков денежных средств бюджетов </t>
  </si>
  <si>
    <t>01 05 02 01 04 0000 610</t>
  </si>
  <si>
    <t xml:space="preserve">Совет  депутатов городского округа "поселок Палана"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</si>
  <si>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</si>
  <si>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</si>
  <si>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4.</t>
  </si>
  <si>
    <t>014</t>
  </si>
  <si>
    <t>5.</t>
  </si>
  <si>
    <t>020 00 00</t>
  </si>
  <si>
    <t>6.</t>
  </si>
  <si>
    <t>Контрольно-счетная комиссия городского округа «поселок Палана»</t>
  </si>
  <si>
    <t>016</t>
  </si>
  <si>
    <t>7.</t>
  </si>
  <si>
    <t>Общее образование</t>
  </si>
  <si>
    <t>0702</t>
  </si>
  <si>
    <t>0707</t>
  </si>
  <si>
    <t>8.</t>
  </si>
  <si>
    <t>Дошкольное образование</t>
  </si>
  <si>
    <t>0701</t>
  </si>
  <si>
    <t>9.</t>
  </si>
  <si>
    <t>10</t>
  </si>
  <si>
    <t>4</t>
  </si>
  <si>
    <t>01</t>
  </si>
  <si>
    <t>02</t>
  </si>
  <si>
    <t>03</t>
  </si>
  <si>
    <t>04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</si>
  <si>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</si>
  <si>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 За счет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</si>
  <si>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023 40 12</t>
  </si>
  <si>
    <t>Муниципальная программа  "Совершенствование управления муниципальным имуществом городского округа на 2015-2019 годы" Подпрограмма "Обеспечение реализации Программы"</t>
  </si>
  <si>
    <t>102 00 00</t>
  </si>
  <si>
    <t>102 11 01</t>
  </si>
  <si>
    <t>100 00 00</t>
  </si>
  <si>
    <t xml:space="preserve"> Реализация государственных функций, связанных с общегосударственным управлением. Выполнение других обязательств государства</t>
  </si>
  <si>
    <t>102 11 05</t>
  </si>
  <si>
    <t xml:space="preserve">Учреждения по обеспечению хозяйственного обслуживания </t>
  </si>
  <si>
    <t>102 11 06</t>
  </si>
  <si>
    <t>Муниципальная программа  "Совершенствование управления муниципальным имуществом городского округа на 2015-2019 годы" Подпрограмма "Повышение эффективности управления муниципальным имуществом"</t>
  </si>
  <si>
    <t>101 00 00</t>
  </si>
  <si>
    <t xml:space="preserve"> Мероприятия в области жилищного хозяйства </t>
  </si>
  <si>
    <t>101 11 12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</si>
  <si>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</si>
  <si>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"Энергосбережение и повышение энергетической эффективности в городском округе "поселок Палана", за счет средств субсидии на реализацию инвестиционных мероприятий из краевого бюджета </t>
  </si>
  <si>
    <t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"Чистая вода в городском округе "поселок Палана" ,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</si>
  <si>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0800</t>
  </si>
  <si>
    <t>Подпрограмма "Обеспечение реализации Программы"</t>
  </si>
  <si>
    <t>Подпрограмма "Повышение эффективности управления муниципальным имуществом"</t>
  </si>
  <si>
    <t>11.</t>
  </si>
  <si>
    <t>12.</t>
  </si>
  <si>
    <t>110 09 99</t>
  </si>
  <si>
    <t xml:space="preserve">Муниципальная программа  "Обеспечение жильем молодых семей городского округа на 2015-2019 годы" </t>
  </si>
  <si>
    <t>Муниципальная программа  "Обеспечение жильем молодых семей в городском округе "поселок Палана" на 2015-2019 годы"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</si>
  <si>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Наличие права регрессного  требования гаранта к принципалу</t>
  </si>
  <si>
    <t>Проверка финансового состояния принципала</t>
  </si>
  <si>
    <t>Иные условия предоставления  государственных гарантий</t>
  </si>
  <si>
    <t>Итого:</t>
  </si>
  <si>
    <t>Объем бюджетных ассигнований на исполнение гарантий по возможным гарантийным случаям, тыс. рублей</t>
  </si>
  <si>
    <t>в 2015 году</t>
  </si>
  <si>
    <t>в 2016 году</t>
  </si>
  <si>
    <t>в 2017 году</t>
  </si>
  <si>
    <t>тыс. рублей</t>
  </si>
  <si>
    <t>Наименование</t>
  </si>
  <si>
    <t>2015 год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</si>
  <si>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</si>
  <si>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</si>
  <si>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</si>
  <si>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</si>
  <si>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</si>
  <si>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 xml:space="preserve">                 от  "   "  декабря 2014 г.  №</t>
  </si>
  <si>
    <t>Приложение 10</t>
  </si>
  <si>
    <t>2016 год</t>
  </si>
  <si>
    <t>2017 год</t>
  </si>
  <si>
    <t>00 202 04000 00 0000 151</t>
  </si>
  <si>
    <t xml:space="preserve">ИНЫЕ МЕЖБЮДЖЕТНЫЕ ТРАНСФЕРТЫ </t>
  </si>
  <si>
    <t xml:space="preserve"> Непрограммные расходы. 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</si>
  <si>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Муниципальная программа  "Развитие малого предпринимательства на территории городского округа "поселок Палана" на 2014-2018 годы"</t>
  </si>
  <si>
    <t>071 00 00</t>
  </si>
  <si>
    <t>Муниципальная программа  "Развитие малого предпринимательства на территории городского округа "поселок Палана" на 2014-2018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</si>
  <si>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021 09 99</t>
  </si>
  <si>
    <t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"Чистая вода в городском округе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</si>
  <si>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023 40 28</t>
  </si>
  <si>
    <t xml:space="preserve"> 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по предоставлению единовременной денежной выплаты гражданам, усыновившим (удочерившим) ребенка (детей) в Камчатском крае</t>
  </si>
  <si>
    <t xml:space="preserve">                                                                                                    на 2015 год и на плановый период 2016 и 2017 годов"</t>
  </si>
  <si>
    <t xml:space="preserve">         от  "   "  декабря 2014 г.  №</t>
  </si>
  <si>
    <t xml:space="preserve">городского округа "поселок Палана" на 2015 год </t>
  </si>
  <si>
    <t xml:space="preserve">Муниципальная программа "Развитие образования в городском округе "поселок Палана" на 2014-2015 годы". Подпрограмма "Развитие общего образования".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</si>
  <si>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042 11 16</t>
  </si>
  <si>
    <t xml:space="preserve"> Муниципальная программа "Развитие образования в городском округе "поселок Палана" на 2014-2015 годы". Подпрограмма "Развитие общего образования". За счет субвенции на 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в Камчатском крае</t>
  </si>
  <si>
    <t>042 40 19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</si>
  <si>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образования". За счет субвенции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</si>
  <si>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 xml:space="preserve">Муниципальная программа "Развитие образования в городском округе "поселок Палана" на 2014-2015 годы". Подпрограмма "Развитие общего образования". За счет 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  </t>
  </si>
  <si>
    <t>042 40 28</t>
  </si>
  <si>
    <t xml:space="preserve">Муниципальная программа «Развитие образования в городском округе» на 2014-2015 годы» </t>
  </si>
  <si>
    <t xml:space="preserve">Муниципальная программа «Развитие образования в городском округе» на 2014-2015 годы». Подпрограмма "Организация отдыха, оздоровления и занятости детей и молодежи городского округа "поселок Палана" </t>
  </si>
  <si>
    <t>044 00 00</t>
  </si>
  <si>
    <t xml:space="preserve">Муниципальная программа «Развитие образования в городском округе» на 2014-2015 годы». Подпрограмма "Организация отдыха, оздоровления и занятости детей и молодежи городского округа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</si>
  <si>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044 09 99</t>
  </si>
  <si>
    <t>Муниципальная программа "Развитие образования в городском округе "поселок Палана" на 2014-2015 годы". Подпрограмма "Патриотическое воспитание граждан в городском округе "поселок Палана"</t>
  </si>
  <si>
    <t>043 00 00</t>
  </si>
  <si>
    <t>000 1 13 01994 04 0000 130</t>
  </si>
  <si>
    <t>000 1 13 02994 04 0000 130</t>
  </si>
  <si>
    <t>СУБСИДИИ БЮДЖЕТАМ БЮДЖЕТНОЙ СИСТЕМЫ РОССИЙСКОЙ ФЕДЕРАЦИИ  (МЕЖБЮДЖЕТНЫЕ СУБСИДИИ)</t>
  </si>
  <si>
    <t xml:space="preserve"> 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в Камчатском крае</t>
  </si>
  <si>
    <t xml:space="preserve">Субвенции  бюджетам  городских   округов на осуществление первичного воинского  учета на территориях,   где   отсутствуют    военные комиссариаты                </t>
  </si>
  <si>
    <t>Приложение №4</t>
  </si>
  <si>
    <t xml:space="preserve"> Годовой объем </t>
  </si>
  <si>
    <t>ДОХОДЫ ОТ ПРОДАЖИ МАТЕРИАЛЬНЫХ И НЕМАТЕРИАЛЬНЫХ АКТИВОВ</t>
  </si>
  <si>
    <t xml:space="preserve"> "О бюджете городского округа "поселок Палана" </t>
  </si>
  <si>
    <t>НАЛОГОВЫЕ И НЕНАЛОГОВЫЕ ДОХОДЫ</t>
  </si>
  <si>
    <t xml:space="preserve"> 000 1 03 02000 01 0000 110</t>
  </si>
  <si>
    <t>АКЦИЗЫ ПО ПОДАКЦИЗНЫМ ТОВАРАМ (ПРОДУКЦИИ), ПРОИЗВОДИМЫМ НА ТЕРРИТОРИИ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</si>
  <si>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</si>
  <si>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 xml:space="preserve"> 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</si>
  <si>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 бюджетам  городских   округов на ежемесячное денежное вознаграждение за  классное руководство  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</si>
  <si>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 </t>
  </si>
  <si>
    <t xml:space="preserve">Субвенции  бюджетам  городских   округов на  содержание ребенка в семье опекуна и приемной семье, а также вознаграждение, причитающееся приемному родителю   </t>
  </si>
  <si>
    <t>Субвенции бюджетам городских округов на компенсацию части родительской платы, за содержание ребенка  в муниципальных образовательных учреждениях , реализующих основную общеобразовательную программу дошкольного образования</t>
  </si>
  <si>
    <t xml:space="preserve">Муниципальная программа "Развитие образования в городском округе "поселок Палана" на 2014-2015 годы". Подпрограмма "Развитие дошкольного образования".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</si>
  <si>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041 11 16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</si>
  <si>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образования". За счет субвенции на 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</si>
  <si>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041 40 26</t>
  </si>
  <si>
    <t xml:space="preserve">Муниципальная программа "Развитие образования в городском округе "поселок Палана" на 2014-2015 годы". </t>
  </si>
  <si>
    <t xml:space="preserve">Расходы за счет средств федерального бюджета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</si>
  <si>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</t>
  </si>
  <si>
    <t>на 2014 год и на плановый период 2015 и 2016 годов"</t>
  </si>
  <si>
    <t xml:space="preserve">011 </t>
  </si>
  <si>
    <t>Другие вопросы в области национальной безопасности и правоохранительной деятельности</t>
  </si>
  <si>
    <t>Социальное обслуживание населения</t>
  </si>
  <si>
    <t>000 1 05 01050 01 0000 110</t>
  </si>
  <si>
    <t>000 1 05 03000 01 0000 110</t>
  </si>
  <si>
    <t>Единый сельскохозяйственный налог</t>
  </si>
  <si>
    <t>000 1 13 00000 00 0000 000</t>
  </si>
  <si>
    <t xml:space="preserve">ДОХОДЫ ОТ ОКАЗАНИЯ ПЛАТНЫХ УСЛУГ (РАБОТ) И КОМПЕНСАЦИИ ЗАТРАТ ГОСУДАРСТВА </t>
  </si>
  <si>
    <t>Органы юстиции</t>
  </si>
  <si>
    <t>0304</t>
  </si>
  <si>
    <t>Приложение №5.1</t>
  </si>
  <si>
    <t xml:space="preserve"> тыс. рублей</t>
  </si>
  <si>
    <t>Социальное обеспечение населения</t>
  </si>
  <si>
    <t>1004</t>
  </si>
  <si>
    <t>1003</t>
  </si>
  <si>
    <t>Охрана семьи и детства</t>
  </si>
  <si>
    <t>Социальная помощь</t>
  </si>
  <si>
    <t>Другие вопросы в области социальной политики</t>
  </si>
  <si>
    <t>3.</t>
  </si>
  <si>
    <t>от  «13 »декабря 2013г. №02-НПА/06-13</t>
  </si>
  <si>
    <t>от «13 » декабря 2013 г. № 02-НПА/06-13</t>
  </si>
  <si>
    <t>1</t>
  </si>
  <si>
    <t>3</t>
  </si>
  <si>
    <t>5</t>
  </si>
  <si>
    <t>6</t>
  </si>
  <si>
    <t>Приложение №6</t>
  </si>
  <si>
    <t>Национальная экономика</t>
  </si>
  <si>
    <t>05</t>
  </si>
  <si>
    <t>Жилищно-коммунальное хозяйство</t>
  </si>
  <si>
    <t>Образование</t>
  </si>
  <si>
    <t>08</t>
  </si>
  <si>
    <t xml:space="preserve"> Годовой объем       2016 год</t>
  </si>
  <si>
    <t>Муниципальная программа "Развитие физической культуры в городском округе "поселок Палана" на  2014-2015 годы"</t>
  </si>
  <si>
    <t>011 00 00</t>
  </si>
  <si>
    <t xml:space="preserve">Муниципальная программа "Развитие физической культуры в городском округе "поселок Палана" на  2014-2015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</si>
  <si>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011 09 99</t>
  </si>
  <si>
    <t>Массовый спорт</t>
  </si>
  <si>
    <t xml:space="preserve"> Непрограммные расходы. Расходы за счет субвенции на осуществление государственных полномочий Камчатского края по присвоению спортивных разрядов</t>
  </si>
  <si>
    <t>990 40 23</t>
  </si>
  <si>
    <t xml:space="preserve">Непрограммные расходы. Мероприятия в области жилищного хозяйства </t>
  </si>
  <si>
    <t>Муниципальная программа "Социальная поддержка граждан в городском округе "поселок Палана" на 2014-2015 годы". Подпрограмма "Обеспечение жильем отдельных категорий граждан"</t>
  </si>
  <si>
    <t>024 00 00</t>
  </si>
  <si>
    <t>024 40 25</t>
  </si>
  <si>
    <t>024 50 82</t>
  </si>
  <si>
    <t>Муниципальная программа "Социальная поддержка граждан в городском округе "поселок Палана" на 2014-2015 годы". Подпрограмма  "Социальная поддержка отдельных категорий граждан"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</si>
  <si>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образования"всего: в том числе</t>
  </si>
  <si>
    <t xml:space="preserve">990 11 01 </t>
  </si>
  <si>
    <t xml:space="preserve">Муниципальная программа  "Повышение безопасности дорожного движения на территории городского округа "поселок Палана" на 2014-2015 годы" </t>
  </si>
  <si>
    <t>Муниципальная программа "Повышение безопасности дорожного движения на территории городского округа "поселок Палана" на 2013-2015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</si>
  <si>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Распределение ассигнований на реализацию муниципальных  программ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</si>
  <si>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</si>
  <si>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</si>
  <si>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 xml:space="preserve">Субвенции  бюджетам  городских   округов на ежемесячное  денежное     вознаграждение за классное руководство </t>
  </si>
  <si>
    <t>2 02 03022 04 0000 151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</si>
  <si>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</t>
  </si>
  <si>
    <t>2 02 03024 04 0000 151</t>
  </si>
  <si>
    <t xml:space="preserve">Субвенции  бюджетам  городских   округов на выполнение     передаваемых      полномочий субъектов Российской Федерации    </t>
  </si>
  <si>
    <t>2 02 03026 04 0000 151</t>
  </si>
  <si>
    <t>Субвенции  бюджетам  городских   округов на обеспечение жилыми помещениями детей-сирот, детей, оставшихся  без попечения родителей, а также детей, находящихся под опекой (попечительством), не имеющих закрепленного жилого помещения</t>
  </si>
  <si>
    <t>2 02 03027 04 0000 151</t>
  </si>
  <si>
    <t xml:space="preserve">Субвенции  бюджетам  городских   округов на содержание  ребенка  в  семье     опекуна и приемной семье, а  также  вознаграждение, причитающееся  приемному родителю  </t>
  </si>
  <si>
    <t>2 02 03029 04 0000 151</t>
  </si>
  <si>
    <t xml:space="preserve">Субвенции  бюджетам  городских   округов на компенсацию  части  родительской   платы за содержание    ребенка    в    муниципальных образовательных  учреждениях,   реализующих основную   общеобразовательную    программу дошкольного образования    </t>
  </si>
  <si>
    <t>2 02 03119 04 0000 151</t>
  </si>
  <si>
    <t>2 02 03033 04 0000 151</t>
  </si>
  <si>
    <t xml:space="preserve">Субвенции  бюджетам  городских   округов на  оздоровление детей  </t>
  </si>
  <si>
    <t>2 02 03999 04 0000 151</t>
  </si>
  <si>
    <t>Прочие субвенции бюджетам городских округов</t>
  </si>
  <si>
    <t xml:space="preserve"> 2 02 04999 04 0000 151</t>
  </si>
  <si>
    <t xml:space="preserve">Прочие межбюджетные  трансферты, передаваемые бюджетам городских округов  </t>
  </si>
  <si>
    <t>2 07 04000 04 0000 180</t>
  </si>
  <si>
    <t>Прочие безвозмездные поступления в бюджеты городских округов</t>
  </si>
  <si>
    <t>2 08 04000 04 0000 180</t>
  </si>
  <si>
    <t xml:space="preserve">Перечисления   из   бюджетов    городских округов (в бюджеты городских округов) для осуществления возврата  (зачета)  излишне уплаченных или  излишне  взысканных  сумм налогов, сборов и иных платежей, а  также сумм   процентов    за    несвоевременное   осуществление    такого        возврата и процентов,   начисленных    на    излишне взысканные суммы
</t>
  </si>
  <si>
    <t>2 19 04 000 04 0000 151</t>
  </si>
  <si>
    <t xml:space="preserve">Возврат остатков  субсидий,   субвенций и иных  межбюджетных  трансфертов,  имеющих целевое  назначение,  прошлых     лет, из бюджетов городских округов   </t>
  </si>
  <si>
    <t xml:space="preserve">Администрация городского округа "поселок Палана" </t>
  </si>
  <si>
    <t>Прочие доходы от компенсации затрат бюджетов городских округов</t>
  </si>
  <si>
    <t>1 16 23041 04 0000 140</t>
  </si>
  <si>
    <t xml:space="preserve">Доходы    от    возмещения       ущерба при возникновении  страховых   случаев  по обязательному страхованию гражданской ответственности,   когда выгодоприобретателями   выступают  получатели  средств бюджетов городских округов   </t>
  </si>
  <si>
    <t>Комитет по управлению муниципальным имуществом городского округа «поселок Палана»</t>
  </si>
  <si>
    <t>1 08 07150 01 0000 110</t>
  </si>
  <si>
    <t>Государственная    пошлина    за     выдачу разрешения    на    установку     рекламной конструкции</t>
  </si>
  <si>
    <t>1 11 01040 04 0000 120</t>
  </si>
  <si>
    <t>Доходы в виде прибыли, приходящейся на доли в    уставных    (складочных)     капиталах хозяйственных товариществ  и  обществ,  или дивидендов   по    акциям,    принадлежащим городским округам</t>
  </si>
  <si>
    <t>1 11 05012 04 0000 120</t>
  </si>
  <si>
    <t>1 11 05024 04 0000 120</t>
  </si>
  <si>
    <t xml:space="preserve">Доходы, получаемые в виде арендной платы, а также  средства  от  продажи   права на заключение  договоров  аренды  за  земли, находящиеся в собственности городских округов (за исключением земельных участков муниципальных, бюджетных и автономных учреждений)
</t>
  </si>
  <si>
    <t>1 11 05034 04 0000 120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</si>
</sst>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00"/>
    <numFmt numFmtId="174" formatCode="#,##0.000"/>
    <numFmt numFmtId="175" formatCode="0.0000000"/>
    <numFmt numFmtId="176" formatCode="0.00000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.00_);_(* \(#,##0.00\);_(* &quot;-&quot;??_);_(@_)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</numFmts>
  <fonts count="49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0"/>
    </font>
    <font>
      <sz val="9"/>
      <name val="Arial Cyr"/>
      <family val="0"/>
    </font>
    <font>
      <sz val="11"/>
      <name val="Times New Roman CE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0"/>
      <name val="Arial"/>
      <family val="0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Helv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Arial Cyr"/>
      <family val="2"/>
    </font>
    <font>
      <b/>
      <sz val="11"/>
      <name val="Arial Cyr"/>
      <family val="2"/>
    </font>
    <font>
      <b/>
      <sz val="10"/>
      <name val="Times New Roman CYR"/>
      <family val="1"/>
    </font>
    <font>
      <sz val="8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sz val="15"/>
      <name val="Arial Cyr"/>
      <family val="0"/>
    </font>
    <font>
      <b/>
      <sz val="10"/>
      <name val="Helv"/>
      <family val="0"/>
    </font>
    <font>
      <b/>
      <sz val="12"/>
      <name val="Arial Cyr"/>
      <family val="0"/>
    </font>
    <font>
      <sz val="9.5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7" fillId="0" borderId="0" xfId="0" applyNumberFormat="1" applyFont="1" applyFill="1" applyAlignment="1">
      <alignment/>
    </xf>
    <xf numFmtId="0" fontId="1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" fontId="25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5" fillId="0" borderId="1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7" fontId="5" fillId="0" borderId="0" xfId="0" applyNumberFormat="1" applyFont="1" applyFill="1" applyBorder="1" applyAlignment="1">
      <alignment horizontal="center" vertical="center"/>
    </xf>
    <xf numFmtId="0" fontId="2" fillId="0" borderId="0" xfId="20" applyFont="1">
      <alignment/>
      <protection/>
    </xf>
    <xf numFmtId="0" fontId="7" fillId="0" borderId="1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2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30" fillId="0" borderId="0" xfId="0" applyFont="1" applyAlignment="1">
      <alignment/>
    </xf>
    <xf numFmtId="2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20" fillId="0" borderId="2" xfId="22" applyNumberFormat="1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top" wrapText="1"/>
    </xf>
    <xf numFmtId="0" fontId="2" fillId="0" borderId="0" xfId="21" applyNumberFormat="1" applyFont="1" applyFill="1" applyAlignment="1">
      <alignment horizontal="center" vertical="center"/>
      <protection/>
    </xf>
    <xf numFmtId="0" fontId="6" fillId="0" borderId="0" xfId="21" applyNumberFormat="1" applyFont="1" applyFill="1" applyAlignment="1">
      <alignment horizontal="center" vertical="center"/>
      <protection/>
    </xf>
    <xf numFmtId="49" fontId="2" fillId="0" borderId="1" xfId="0" applyNumberFormat="1" applyFont="1" applyFill="1" applyBorder="1" applyAlignment="1">
      <alignment horizontal="right" wrapText="1"/>
    </xf>
    <xf numFmtId="49" fontId="31" fillId="0" borderId="1" xfId="0" applyNumberFormat="1" applyFont="1" applyFill="1" applyBorder="1" applyAlignment="1">
      <alignment horizontal="right" wrapText="1"/>
    </xf>
    <xf numFmtId="0" fontId="2" fillId="0" borderId="0" xfId="21" applyNumberFormat="1" applyFont="1" applyFill="1" applyAlignment="1">
      <alignment horizontal="left" vertical="center" wrapText="1"/>
      <protection/>
    </xf>
    <xf numFmtId="49" fontId="20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0" fontId="2" fillId="0" borderId="1" xfId="24" applyNumberFormat="1" applyFont="1" applyFill="1" applyBorder="1" applyAlignment="1">
      <alignment horizontal="right" wrapText="1"/>
      <protection/>
    </xf>
    <xf numFmtId="49" fontId="20" fillId="0" borderId="1" xfId="22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9" fontId="32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177" fontId="5" fillId="0" borderId="1" xfId="0" applyNumberFormat="1" applyFont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9" fillId="0" borderId="1" xfId="0" applyNumberFormat="1" applyFont="1" applyFill="1" applyBorder="1" applyAlignment="1">
      <alignment horizontal="justify" vertical="top" wrapText="1"/>
    </xf>
    <xf numFmtId="174" fontId="14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2" fillId="0" borderId="0" xfId="21" applyNumberFormat="1" applyFont="1" applyFill="1" applyAlignment="1">
      <alignment horizontal="right" vertical="center"/>
      <protection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31" fillId="0" borderId="1" xfId="0" applyNumberFormat="1" applyFont="1" applyFill="1" applyBorder="1" applyAlignment="1">
      <alignment horizontal="justify" vertical="top" wrapText="1"/>
    </xf>
    <xf numFmtId="0" fontId="33" fillId="0" borderId="1" xfId="0" applyNumberFormat="1" applyFont="1" applyFill="1" applyBorder="1" applyAlignment="1">
      <alignment horizontal="justify" vertical="top" wrapText="1"/>
    </xf>
    <xf numFmtId="0" fontId="2" fillId="0" borderId="0" xfId="21" applyNumberFormat="1" applyFont="1" applyFill="1" applyAlignment="1">
      <alignment horizontal="left" vertical="center"/>
      <protection/>
    </xf>
    <xf numFmtId="0" fontId="17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49" fontId="30" fillId="0" borderId="0" xfId="0" applyNumberFormat="1" applyFont="1" applyAlignment="1">
      <alignment horizontal="right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/>
    </xf>
    <xf numFmtId="0" fontId="36" fillId="0" borderId="0" xfId="0" applyFont="1" applyAlignment="1">
      <alignment/>
    </xf>
    <xf numFmtId="49" fontId="25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49" fontId="2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2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49" fontId="37" fillId="0" borderId="0" xfId="0" applyNumberFormat="1" applyFont="1" applyFill="1" applyBorder="1" applyAlignment="1">
      <alignment wrapText="1"/>
    </xf>
    <xf numFmtId="4" fontId="9" fillId="0" borderId="0" xfId="0" applyNumberFormat="1" applyFont="1" applyAlignment="1">
      <alignment/>
    </xf>
    <xf numFmtId="0" fontId="37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Fill="1" applyBorder="1" applyAlignment="1">
      <alignment horizontal="right" wrapText="1"/>
    </xf>
    <xf numFmtId="174" fontId="5" fillId="0" borderId="0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left" wrapText="1"/>
    </xf>
    <xf numFmtId="165" fontId="20" fillId="0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1" xfId="0" applyNumberFormat="1" applyFont="1" applyFill="1" applyBorder="1" applyAlignment="1">
      <alignment horizontal="right" wrapText="1"/>
    </xf>
    <xf numFmtId="165" fontId="32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169" fontId="31" fillId="0" borderId="1" xfId="0" applyNumberFormat="1" applyFont="1" applyFill="1" applyBorder="1" applyAlignment="1">
      <alignment horizontal="right" wrapText="1"/>
    </xf>
    <xf numFmtId="49" fontId="7" fillId="0" borderId="3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right" wrapText="1"/>
    </xf>
    <xf numFmtId="0" fontId="31" fillId="0" borderId="4" xfId="0" applyNumberFormat="1" applyFont="1" applyFill="1" applyBorder="1" applyAlignment="1">
      <alignment horizontal="justify" vertical="top" wrapText="1"/>
    </xf>
    <xf numFmtId="0" fontId="31" fillId="0" borderId="5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1" xfId="24" applyNumberFormat="1" applyFont="1" applyFill="1" applyBorder="1" applyAlignment="1">
      <alignment horizontal="center" vertical="top" wrapText="1"/>
      <protection/>
    </xf>
    <xf numFmtId="0" fontId="9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right" wrapText="1"/>
    </xf>
    <xf numFmtId="165" fontId="9" fillId="0" borderId="4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 wrapText="1"/>
    </xf>
    <xf numFmtId="49" fontId="16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49" fontId="2" fillId="0" borderId="4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2" fillId="0" borderId="1" xfId="21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justify" vertical="top" wrapText="1"/>
    </xf>
    <xf numFmtId="169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2" fillId="0" borderId="1" xfId="24" applyNumberFormat="1" applyFont="1" applyFill="1" applyBorder="1" applyAlignment="1">
      <alignment horizontal="left" vertical="center" wrapText="1"/>
      <protection/>
    </xf>
    <xf numFmtId="169" fontId="2" fillId="0" borderId="1" xfId="24" applyNumberFormat="1" applyFont="1" applyFill="1" applyBorder="1" applyAlignment="1">
      <alignment horizontal="right" wrapText="1"/>
      <protection/>
    </xf>
    <xf numFmtId="0" fontId="3" fillId="0" borderId="1" xfId="0" applyFont="1" applyFill="1" applyBorder="1" applyAlignment="1">
      <alignment horizontal="justify"/>
    </xf>
    <xf numFmtId="49" fontId="2" fillId="0" borderId="1" xfId="0" applyNumberFormat="1" applyFont="1" applyBorder="1" applyAlignment="1">
      <alignment horizontal="center" wrapText="1"/>
    </xf>
    <xf numFmtId="177" fontId="2" fillId="0" borderId="1" xfId="0" applyNumberFormat="1" applyFont="1" applyBorder="1" applyAlignment="1">
      <alignment horizontal="left" wrapText="1"/>
    </xf>
    <xf numFmtId="49" fontId="3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justify" vertical="top"/>
    </xf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justify" vertical="top" wrapText="1"/>
    </xf>
    <xf numFmtId="0" fontId="13" fillId="0" borderId="4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justify" vertical="top" wrapText="1"/>
    </xf>
    <xf numFmtId="49" fontId="7" fillId="2" borderId="6" xfId="18" applyNumberFormat="1" applyFont="1" applyFill="1" applyBorder="1" applyAlignment="1">
      <alignment horizontal="left" vertical="top" wrapText="1"/>
      <protection/>
    </xf>
    <xf numFmtId="49" fontId="7" fillId="2" borderId="7" xfId="18" applyNumberFormat="1" applyFont="1" applyFill="1" applyBorder="1" applyAlignment="1">
      <alignment horizontal="left" vertical="top" wrapText="1"/>
      <protection/>
    </xf>
    <xf numFmtId="0" fontId="16" fillId="0" borderId="1" xfId="0" applyFont="1" applyFill="1" applyBorder="1" applyAlignment="1">
      <alignment horizontal="justify" vertical="top"/>
    </xf>
    <xf numFmtId="0" fontId="9" fillId="0" borderId="1" xfId="0" applyNumberFormat="1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horizontal="justify" vertical="top" wrapText="1"/>
    </xf>
    <xf numFmtId="0" fontId="9" fillId="0" borderId="5" xfId="0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/>
    </xf>
    <xf numFmtId="0" fontId="9" fillId="0" borderId="8" xfId="0" applyNumberFormat="1" applyFont="1" applyFill="1" applyBorder="1" applyAlignment="1">
      <alignment horizontal="justify" vertical="top" wrapText="1"/>
    </xf>
    <xf numFmtId="0" fontId="14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justify" vertical="top" wrapText="1"/>
    </xf>
    <xf numFmtId="0" fontId="3" fillId="0" borderId="1" xfId="0" applyNumberFormat="1" applyFont="1" applyFill="1" applyBorder="1" applyAlignment="1">
      <alignment horizontal="justify" vertical="top"/>
    </xf>
    <xf numFmtId="0" fontId="9" fillId="0" borderId="9" xfId="19" applyNumberFormat="1" applyFont="1" applyBorder="1" applyAlignment="1">
      <alignment wrapText="1"/>
      <protection/>
    </xf>
    <xf numFmtId="0" fontId="16" fillId="0" borderId="4" xfId="0" applyFont="1" applyFill="1" applyBorder="1" applyAlignment="1">
      <alignment horizontal="justify" vertical="top"/>
    </xf>
    <xf numFmtId="2" fontId="3" fillId="0" borderId="1" xfId="0" applyNumberFormat="1" applyFont="1" applyFill="1" applyBorder="1" applyAlignment="1">
      <alignment horizontal="justify" vertical="top" wrapText="1"/>
    </xf>
    <xf numFmtId="2" fontId="12" fillId="0" borderId="1" xfId="0" applyNumberFormat="1" applyFont="1" applyFill="1" applyBorder="1" applyAlignment="1">
      <alignment horizontal="justify" vertical="top" wrapText="1"/>
    </xf>
    <xf numFmtId="2" fontId="9" fillId="0" borderId="1" xfId="0" applyNumberFormat="1" applyFont="1" applyFill="1" applyBorder="1" applyAlignment="1">
      <alignment horizontal="justify" vertical="top" wrapText="1"/>
    </xf>
    <xf numFmtId="2" fontId="13" fillId="0" borderId="1" xfId="0" applyNumberFormat="1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justify" vertical="top" wrapText="1"/>
    </xf>
    <xf numFmtId="2" fontId="9" fillId="0" borderId="1" xfId="0" applyNumberFormat="1" applyFont="1" applyFill="1" applyBorder="1" applyAlignment="1">
      <alignment horizontal="justify" vertical="top" wrapText="1"/>
    </xf>
    <xf numFmtId="2" fontId="9" fillId="0" borderId="5" xfId="0" applyNumberFormat="1" applyFont="1" applyFill="1" applyBorder="1" applyAlignment="1">
      <alignment horizontal="justify" vertical="top" wrapText="1"/>
    </xf>
    <xf numFmtId="2" fontId="13" fillId="0" borderId="1" xfId="0" applyNumberFormat="1" applyFont="1" applyFill="1" applyBorder="1" applyAlignment="1">
      <alignment horizontal="justify" vertical="top" wrapText="1"/>
    </xf>
    <xf numFmtId="2" fontId="13" fillId="0" borderId="1" xfId="0" applyNumberFormat="1" applyFont="1" applyFill="1" applyBorder="1" applyAlignment="1">
      <alignment horizontal="justify" vertical="top"/>
    </xf>
    <xf numFmtId="2" fontId="15" fillId="0" borderId="1" xfId="0" applyNumberFormat="1" applyFont="1" applyFill="1" applyBorder="1" applyAlignment="1">
      <alignment horizontal="justify" vertical="top" wrapText="1"/>
    </xf>
    <xf numFmtId="2" fontId="13" fillId="0" borderId="1" xfId="0" applyNumberFormat="1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justify" vertical="top" wrapText="1"/>
    </xf>
    <xf numFmtId="2" fontId="9" fillId="0" borderId="1" xfId="0" applyNumberFormat="1" applyFont="1" applyFill="1" applyBorder="1" applyAlignment="1">
      <alignment horizontal="justify" vertical="top" wrapText="1"/>
    </xf>
    <xf numFmtId="2" fontId="13" fillId="0" borderId="4" xfId="0" applyNumberFormat="1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justify" vertical="top"/>
    </xf>
    <xf numFmtId="2" fontId="0" fillId="0" borderId="0" xfId="0" applyNumberFormat="1" applyAlignment="1">
      <alignment/>
    </xf>
    <xf numFmtId="2" fontId="9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justify" vertical="top"/>
    </xf>
    <xf numFmtId="0" fontId="2" fillId="0" borderId="0" xfId="21" applyNumberFormat="1" applyFont="1" applyFill="1" applyBorder="1" applyAlignment="1">
      <alignment vertical="center"/>
      <protection/>
    </xf>
    <xf numFmtId="0" fontId="2" fillId="0" borderId="0" xfId="21" applyNumberFormat="1" applyFont="1" applyFill="1" applyAlignment="1">
      <alignment vertical="center"/>
      <protection/>
    </xf>
    <xf numFmtId="165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/>
    </xf>
    <xf numFmtId="165" fontId="31" fillId="0" borderId="1" xfId="0" applyNumberFormat="1" applyFont="1" applyFill="1" applyBorder="1" applyAlignment="1">
      <alignment horizontal="right" wrapText="1"/>
    </xf>
    <xf numFmtId="165" fontId="31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49" fontId="10" fillId="0" borderId="0" xfId="0" applyNumberFormat="1" applyAlignment="1">
      <alignment/>
    </xf>
    <xf numFmtId="0" fontId="10" fillId="0" borderId="0" xfId="0" applyFill="1" applyAlignment="1">
      <alignment/>
    </xf>
    <xf numFmtId="49" fontId="21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9" fillId="2" borderId="0" xfId="0" applyFont="1" applyFill="1" applyAlignment="1">
      <alignment horizontal="left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right"/>
    </xf>
    <xf numFmtId="0" fontId="41" fillId="2" borderId="0" xfId="0" applyFont="1" applyFill="1" applyAlignment="1">
      <alignment horizontal="left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42" fillId="0" borderId="0" xfId="0" applyFont="1" applyFill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42" fillId="3" borderId="0" xfId="0" applyFont="1" applyFill="1" applyAlignment="1">
      <alignment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 inden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wrapText="1"/>
    </xf>
    <xf numFmtId="0" fontId="42" fillId="4" borderId="0" xfId="0" applyFont="1" applyFill="1" applyAlignment="1">
      <alignment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 indent="1"/>
    </xf>
    <xf numFmtId="0" fontId="0" fillId="2" borderId="0" xfId="0" applyFont="1" applyFill="1" applyAlignment="1">
      <alignment/>
    </xf>
    <xf numFmtId="0" fontId="21" fillId="0" borderId="0" xfId="0" applyFont="1" applyAlignment="1">
      <alignment/>
    </xf>
    <xf numFmtId="0" fontId="4" fillId="0" borderId="0" xfId="0" applyFont="1" applyFill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43" fillId="0" borderId="0" xfId="0" applyFont="1" applyFill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44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11" fillId="0" borderId="1" xfId="0" applyFont="1" applyBorder="1" applyAlignment="1">
      <alignment/>
    </xf>
    <xf numFmtId="2" fontId="9" fillId="0" borderId="5" xfId="0" applyNumberFormat="1" applyFont="1" applyFill="1" applyBorder="1" applyAlignment="1">
      <alignment horizontal="justify" vertical="top" wrapText="1"/>
    </xf>
    <xf numFmtId="2" fontId="9" fillId="0" borderId="5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49" fontId="3" fillId="0" borderId="7" xfId="18" applyNumberFormat="1" applyFont="1" applyFill="1" applyBorder="1" applyAlignment="1">
      <alignment horizontal="left" vertical="center" wrapText="1"/>
      <protection/>
    </xf>
    <xf numFmtId="0" fontId="3" fillId="0" borderId="4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21" applyNumberFormat="1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47" fillId="0" borderId="1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Alignment="1">
      <alignment wrapText="1"/>
    </xf>
    <xf numFmtId="0" fontId="10" fillId="0" borderId="0" xfId="0" applyBorder="1" applyAlignment="1">
      <alignment/>
    </xf>
    <xf numFmtId="0" fontId="2" fillId="0" borderId="0" xfId="23" applyFont="1">
      <alignment/>
      <protection/>
    </xf>
    <xf numFmtId="0" fontId="4" fillId="0" borderId="0" xfId="23" applyFont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2" fillId="0" borderId="0" xfId="23" applyFont="1" applyBorder="1" applyAlignment="1">
      <alignment horizontal="right" vertical="center"/>
      <protection/>
    </xf>
    <xf numFmtId="0" fontId="2" fillId="0" borderId="0" xfId="23" applyFont="1">
      <alignment/>
      <protection/>
    </xf>
    <xf numFmtId="0" fontId="2" fillId="0" borderId="10" xfId="23" applyFont="1" applyBorder="1" applyAlignment="1">
      <alignment horizontal="right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2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23" applyFont="1" applyBorder="1" applyAlignment="1">
      <alignment horizontal="left"/>
      <protection/>
    </xf>
    <xf numFmtId="0" fontId="2" fillId="0" borderId="13" xfId="23" applyFont="1" applyBorder="1" applyAlignment="1">
      <alignment vertical="center" wrapText="1"/>
      <protection/>
    </xf>
    <xf numFmtId="0" fontId="2" fillId="0" borderId="13" xfId="23" applyFont="1" applyBorder="1" applyAlignment="1">
      <alignment horizontal="center" vertical="center" wrapText="1"/>
      <protection/>
    </xf>
    <xf numFmtId="0" fontId="2" fillId="0" borderId="14" xfId="23" applyFont="1" applyBorder="1" applyAlignment="1">
      <alignment vertical="center" wrapText="1"/>
      <protection/>
    </xf>
    <xf numFmtId="0" fontId="2" fillId="0" borderId="9" xfId="23" applyFont="1" applyBorder="1" applyAlignment="1">
      <alignment horizontal="center" vertical="center"/>
      <protection/>
    </xf>
    <xf numFmtId="165" fontId="2" fillId="0" borderId="5" xfId="23" applyNumberFormat="1" applyFont="1" applyBorder="1" applyAlignment="1">
      <alignment vertical="center"/>
      <protection/>
    </xf>
    <xf numFmtId="174" fontId="2" fillId="0" borderId="5" xfId="23" applyNumberFormat="1" applyFont="1" applyBorder="1">
      <alignment/>
      <protection/>
    </xf>
    <xf numFmtId="165" fontId="2" fillId="0" borderId="2" xfId="23" applyNumberFormat="1" applyFont="1" applyBorder="1" applyAlignment="1">
      <alignment vertical="center"/>
      <protection/>
    </xf>
    <xf numFmtId="169" fontId="2" fillId="0" borderId="1" xfId="0" applyNumberFormat="1" applyFont="1" applyBorder="1" applyAlignment="1">
      <alignment wrapText="1"/>
    </xf>
    <xf numFmtId="49" fontId="9" fillId="2" borderId="3" xfId="18" applyNumberFormat="1" applyFont="1" applyFill="1" applyBorder="1" applyAlignment="1">
      <alignment horizontal="left" wrapText="1"/>
      <protection/>
    </xf>
    <xf numFmtId="2" fontId="9" fillId="0" borderId="1" xfId="0" applyNumberFormat="1" applyFont="1" applyFill="1" applyBorder="1" applyAlignment="1">
      <alignment horizontal="left" vertical="top" wrapText="1"/>
    </xf>
    <xf numFmtId="49" fontId="3" fillId="2" borderId="1" xfId="18" applyNumberFormat="1" applyFont="1" applyFill="1" applyBorder="1" applyAlignment="1">
      <alignment horizontal="left" wrapText="1"/>
      <protection/>
    </xf>
    <xf numFmtId="0" fontId="13" fillId="0" borderId="1" xfId="0" applyNumberFormat="1" applyFont="1" applyFill="1" applyBorder="1" applyAlignment="1">
      <alignment vertical="top" wrapText="1"/>
    </xf>
    <xf numFmtId="0" fontId="9" fillId="2" borderId="8" xfId="18" applyNumberFormat="1" applyFont="1" applyFill="1" applyBorder="1" applyAlignment="1">
      <alignment horizontal="left" wrapText="1"/>
      <protection/>
    </xf>
    <xf numFmtId="0" fontId="31" fillId="0" borderId="4" xfId="0" applyNumberFormat="1" applyFont="1" applyFill="1" applyBorder="1" applyAlignment="1">
      <alignment vertical="top" wrapText="1"/>
    </xf>
    <xf numFmtId="0" fontId="31" fillId="0" borderId="5" xfId="0" applyNumberFormat="1" applyFont="1" applyFill="1" applyBorder="1" applyAlignment="1">
      <alignment vertical="top" wrapText="1"/>
    </xf>
    <xf numFmtId="0" fontId="31" fillId="0" borderId="2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right" wrapText="1"/>
    </xf>
    <xf numFmtId="0" fontId="26" fillId="0" borderId="1" xfId="19" applyNumberFormat="1" applyFont="1" applyBorder="1" applyAlignment="1">
      <alignment wrapText="1"/>
      <protection/>
    </xf>
    <xf numFmtId="49" fontId="3" fillId="2" borderId="6" xfId="18" applyNumberFormat="1" applyFont="1" applyFill="1" applyBorder="1" applyAlignment="1">
      <alignment horizontal="right"/>
      <protection/>
    </xf>
    <xf numFmtId="49" fontId="3" fillId="2" borderId="7" xfId="18" applyNumberFormat="1" applyFont="1" applyFill="1" applyBorder="1" applyAlignment="1">
      <alignment horizontal="right"/>
      <protection/>
    </xf>
    <xf numFmtId="49" fontId="31" fillId="0" borderId="1" xfId="0" applyNumberFormat="1" applyFont="1" applyFill="1" applyBorder="1" applyAlignment="1">
      <alignment horizontal="center" vertical="top"/>
    </xf>
    <xf numFmtId="49" fontId="31" fillId="0" borderId="1" xfId="0" applyNumberFormat="1" applyFont="1" applyBorder="1" applyAlignment="1">
      <alignment horizontal="right"/>
    </xf>
    <xf numFmtId="0" fontId="31" fillId="0" borderId="1" xfId="0" applyFont="1" applyBorder="1" applyAlignment="1">
      <alignment/>
    </xf>
    <xf numFmtId="2" fontId="10" fillId="0" borderId="0" xfId="0" applyNumberFormat="1" applyAlignment="1">
      <alignment/>
    </xf>
    <xf numFmtId="49" fontId="2" fillId="2" borderId="1" xfId="0" applyNumberFormat="1" applyFont="1" applyFill="1" applyBorder="1" applyAlignment="1">
      <alignment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49" fontId="20" fillId="0" borderId="4" xfId="22" applyNumberFormat="1" applyFont="1" applyFill="1" applyBorder="1" applyAlignment="1">
      <alignment horizontal="center" vertical="center" wrapText="1"/>
      <protection/>
    </xf>
    <xf numFmtId="49" fontId="20" fillId="0" borderId="2" xfId="22" applyNumberFormat="1" applyFont="1" applyFill="1" applyBorder="1" applyAlignment="1">
      <alignment horizontal="center" vertical="center" wrapText="1"/>
      <protection/>
    </xf>
    <xf numFmtId="0" fontId="20" fillId="0" borderId="4" xfId="22" applyFont="1" applyFill="1" applyBorder="1" applyAlignment="1">
      <alignment horizontal="center" vertical="center" wrapText="1"/>
      <protection/>
    </xf>
    <xf numFmtId="0" fontId="20" fillId="0" borderId="2" xfId="22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6" fillId="2" borderId="9" xfId="0" applyFont="1" applyFill="1" applyBorder="1" applyAlignment="1">
      <alignment horizontal="center" wrapText="1"/>
    </xf>
    <xf numFmtId="0" fontId="10" fillId="0" borderId="11" xfId="0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0" fillId="0" borderId="1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49" fontId="9" fillId="0" borderId="19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0" fontId="40" fillId="0" borderId="15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 wrapText="1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21" applyNumberFormat="1" applyFont="1" applyFill="1" applyBorder="1" applyAlignment="1">
      <alignment horizontal="center" vertical="center"/>
      <protection/>
    </xf>
    <xf numFmtId="0" fontId="39" fillId="0" borderId="0" xfId="25" applyNumberFormat="1" applyFont="1" applyFill="1" applyAlignment="1">
      <alignment horizontal="center" vertical="center"/>
      <protection/>
    </xf>
    <xf numFmtId="49" fontId="2" fillId="0" borderId="4" xfId="0" applyNumberFormat="1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31" fillId="0" borderId="4" xfId="0" applyNumberFormat="1" applyFont="1" applyFill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49" fontId="31" fillId="0" borderId="4" xfId="0" applyNumberFormat="1" applyFont="1" applyFill="1" applyBorder="1" applyAlignment="1">
      <alignment horizontal="center" vertical="top"/>
    </xf>
    <xf numFmtId="49" fontId="31" fillId="0" borderId="2" xfId="0" applyNumberFormat="1" applyFont="1" applyFill="1" applyBorder="1" applyAlignment="1">
      <alignment horizontal="center" vertical="top"/>
    </xf>
    <xf numFmtId="0" fontId="31" fillId="0" borderId="2" xfId="0" applyNumberFormat="1" applyFont="1" applyFill="1" applyBorder="1" applyAlignment="1">
      <alignment horizontal="justify" vertical="top" wrapText="1"/>
    </xf>
    <xf numFmtId="0" fontId="33" fillId="0" borderId="4" xfId="0" applyNumberFormat="1" applyFont="1" applyFill="1" applyBorder="1" applyAlignment="1">
      <alignment horizontal="justify" vertical="top" wrapText="1"/>
    </xf>
    <xf numFmtId="0" fontId="33" fillId="0" borderId="2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justify" vertical="top" wrapText="1"/>
    </xf>
    <xf numFmtId="0" fontId="10" fillId="0" borderId="5" xfId="0" applyBorder="1" applyAlignment="1">
      <alignment/>
    </xf>
    <xf numFmtId="0" fontId="10" fillId="0" borderId="2" xfId="0" applyBorder="1" applyAlignment="1">
      <alignment/>
    </xf>
    <xf numFmtId="0" fontId="47" fillId="0" borderId="1" xfId="0" applyFont="1" applyBorder="1" applyAlignment="1">
      <alignment horizontal="center" wrapText="1"/>
    </xf>
    <xf numFmtId="0" fontId="2" fillId="0" borderId="0" xfId="21" applyNumberFormat="1" applyFont="1" applyFill="1" applyAlignment="1">
      <alignment horizontal="center" vertical="center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9" fillId="0" borderId="0" xfId="23" applyFont="1" applyAlignment="1">
      <alignment horizontal="center" vertical="center" wrapText="1"/>
      <protection/>
    </xf>
  </cellXfs>
  <cellStyles count="16">
    <cellStyle name="Normal" xfId="0"/>
    <cellStyle name="Hyperlink" xfId="15"/>
    <cellStyle name="Currency" xfId="16"/>
    <cellStyle name="Currency [0]" xfId="17"/>
    <cellStyle name="Обычный 2" xfId="18"/>
    <cellStyle name="Обычный_2 разделы пр 7 " xfId="19"/>
    <cellStyle name="Обычный_Tmp4" xfId="20"/>
    <cellStyle name="Обычный_Исполнение2004" xfId="21"/>
    <cellStyle name="Обычный_Лист1" xfId="22"/>
    <cellStyle name="Обычный_Прил. к Закону с поправками" xfId="23"/>
    <cellStyle name="Обычный_Прилож 5,6" xfId="24"/>
    <cellStyle name="Обычный_ЦелПрограммыИСПОЛН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workbookViewId="0" topLeftCell="A62">
      <selection activeCell="C67" sqref="C67"/>
    </sheetView>
  </sheetViews>
  <sheetFormatPr defaultColWidth="9.00390625" defaultRowHeight="12.75"/>
  <cols>
    <col min="1" max="1" width="8.125" style="251" customWidth="1"/>
    <col min="2" max="2" width="27.375" style="252" customWidth="1"/>
    <col min="3" max="3" width="68.00390625" style="252" customWidth="1"/>
    <col min="4" max="4" width="8.75390625" style="4" customWidth="1"/>
    <col min="5" max="16384" width="9.125" style="4" customWidth="1"/>
  </cols>
  <sheetData>
    <row r="1" spans="3:4" ht="15">
      <c r="C1" s="45"/>
      <c r="D1" s="44" t="s">
        <v>348</v>
      </c>
    </row>
    <row r="2" spans="3:4" ht="15">
      <c r="C2" s="45"/>
      <c r="D2" s="44" t="s">
        <v>230</v>
      </c>
    </row>
    <row r="3" spans="3:4" ht="15">
      <c r="C3" s="424" t="s">
        <v>229</v>
      </c>
      <c r="D3" s="425"/>
    </row>
    <row r="4" spans="3:4" ht="15">
      <c r="C4" s="424" t="s">
        <v>773</v>
      </c>
      <c r="D4" s="424"/>
    </row>
    <row r="5" spans="3:4" ht="15">
      <c r="C5" s="44"/>
      <c r="D5" s="44" t="s">
        <v>146</v>
      </c>
    </row>
    <row r="6" spans="3:4" ht="15">
      <c r="C6" s="424" t="s">
        <v>147</v>
      </c>
      <c r="D6" s="425"/>
    </row>
    <row r="8" spans="1:4" ht="34.5" customHeight="1">
      <c r="A8" s="423" t="s">
        <v>504</v>
      </c>
      <c r="B8" s="423"/>
      <c r="C8" s="423"/>
      <c r="D8" s="423"/>
    </row>
    <row r="9" spans="1:4" ht="22.5" customHeight="1">
      <c r="A9" s="423" t="s">
        <v>505</v>
      </c>
      <c r="B9" s="423"/>
      <c r="C9" s="423"/>
      <c r="D9" s="423"/>
    </row>
    <row r="10" spans="1:3" ht="18.75">
      <c r="A10" s="253"/>
      <c r="B10" s="423" t="s">
        <v>145</v>
      </c>
      <c r="C10" s="423"/>
    </row>
    <row r="11" spans="1:3" ht="15.75">
      <c r="A11" s="253"/>
      <c r="B11" s="12"/>
      <c r="C11" s="254"/>
    </row>
    <row r="12" spans="1:3" ht="28.5" customHeight="1">
      <c r="A12" s="255" t="s">
        <v>506</v>
      </c>
      <c r="B12" s="407" t="s">
        <v>506</v>
      </c>
      <c r="C12" s="407" t="s">
        <v>507</v>
      </c>
    </row>
    <row r="13" spans="1:3" ht="18" customHeight="1">
      <c r="A13" s="255" t="s">
        <v>508</v>
      </c>
      <c r="B13" s="407"/>
      <c r="C13" s="407"/>
    </row>
    <row r="14" spans="1:3" ht="24.75" customHeight="1">
      <c r="A14" s="415" t="s">
        <v>509</v>
      </c>
      <c r="B14" s="416"/>
      <c r="C14" s="417"/>
    </row>
    <row r="15" spans="1:3" ht="37.5" customHeight="1">
      <c r="A15" s="257" t="s">
        <v>510</v>
      </c>
      <c r="B15" s="418" t="s">
        <v>511</v>
      </c>
      <c r="C15" s="419"/>
    </row>
    <row r="16" spans="1:3" ht="21.75" customHeight="1">
      <c r="A16" s="258" t="s">
        <v>510</v>
      </c>
      <c r="B16" s="259" t="s">
        <v>512</v>
      </c>
      <c r="C16" s="260" t="s">
        <v>513</v>
      </c>
    </row>
    <row r="17" spans="1:3" ht="31.5">
      <c r="A17" s="258" t="s">
        <v>510</v>
      </c>
      <c r="B17" s="259" t="s">
        <v>514</v>
      </c>
      <c r="C17" s="260" t="s">
        <v>515</v>
      </c>
    </row>
    <row r="18" spans="1:3" ht="35.25" customHeight="1">
      <c r="A18" s="261" t="s">
        <v>516</v>
      </c>
      <c r="B18" s="420" t="s">
        <v>517</v>
      </c>
      <c r="C18" s="421"/>
    </row>
    <row r="19" spans="1:3" ht="47.25">
      <c r="A19" s="258" t="s">
        <v>516</v>
      </c>
      <c r="B19" s="259" t="s">
        <v>518</v>
      </c>
      <c r="C19" s="260" t="s">
        <v>519</v>
      </c>
    </row>
    <row r="20" spans="1:3" ht="47.25" customHeight="1">
      <c r="A20" s="258" t="s">
        <v>516</v>
      </c>
      <c r="B20" s="263" t="s">
        <v>520</v>
      </c>
      <c r="C20" s="260" t="s">
        <v>521</v>
      </c>
    </row>
    <row r="21" spans="1:3" ht="36.75" customHeight="1">
      <c r="A21" s="264" t="s">
        <v>415</v>
      </c>
      <c r="B21" s="264"/>
      <c r="C21" s="264" t="s">
        <v>522</v>
      </c>
    </row>
    <row r="22" spans="1:3" ht="30.75" customHeight="1">
      <c r="A22" s="265" t="s">
        <v>415</v>
      </c>
      <c r="B22" s="265" t="s">
        <v>523</v>
      </c>
      <c r="C22" s="266" t="s">
        <v>524</v>
      </c>
    </row>
    <row r="23" spans="1:3" ht="52.5" customHeight="1">
      <c r="A23" s="257" t="s">
        <v>525</v>
      </c>
      <c r="B23" s="409" t="s">
        <v>526</v>
      </c>
      <c r="C23" s="422"/>
    </row>
    <row r="24" spans="1:3" ht="63.75" customHeight="1">
      <c r="A24" s="258" t="s">
        <v>525</v>
      </c>
      <c r="B24" s="259" t="s">
        <v>527</v>
      </c>
      <c r="C24" s="260" t="s">
        <v>32</v>
      </c>
    </row>
    <row r="25" spans="1:3" ht="30.75" customHeight="1">
      <c r="A25" s="267">
        <v>177</v>
      </c>
      <c r="B25" s="409" t="s">
        <v>33</v>
      </c>
      <c r="C25" s="410"/>
    </row>
    <row r="26" spans="1:3" ht="55.5" customHeight="1">
      <c r="A26" s="259">
        <v>177</v>
      </c>
      <c r="B26" s="268" t="s">
        <v>520</v>
      </c>
      <c r="C26" s="260" t="s">
        <v>521</v>
      </c>
    </row>
    <row r="27" spans="1:3" ht="21" customHeight="1">
      <c r="A27" s="257" t="s">
        <v>34</v>
      </c>
      <c r="B27" s="411" t="s">
        <v>35</v>
      </c>
      <c r="C27" s="412"/>
    </row>
    <row r="28" spans="1:3" ht="33" customHeight="1">
      <c r="A28" s="259">
        <v>182</v>
      </c>
      <c r="B28" s="259" t="s">
        <v>36</v>
      </c>
      <c r="C28" s="260" t="s">
        <v>37</v>
      </c>
    </row>
    <row r="29" spans="1:3" ht="22.5" customHeight="1">
      <c r="A29" s="259">
        <v>182</v>
      </c>
      <c r="B29" s="259" t="s">
        <v>38</v>
      </c>
      <c r="C29" s="260" t="s">
        <v>39</v>
      </c>
    </row>
    <row r="30" spans="1:3" ht="30.75" customHeight="1">
      <c r="A30" s="259">
        <v>182</v>
      </c>
      <c r="B30" s="259" t="s">
        <v>40</v>
      </c>
      <c r="C30" s="260" t="s">
        <v>41</v>
      </c>
    </row>
    <row r="31" spans="1:3" ht="31.5">
      <c r="A31" s="259">
        <v>182</v>
      </c>
      <c r="B31" s="258" t="s">
        <v>100</v>
      </c>
      <c r="C31" s="260" t="s">
        <v>101</v>
      </c>
    </row>
    <row r="32" spans="1:3" ht="15.75">
      <c r="A32" s="258" t="s">
        <v>34</v>
      </c>
      <c r="B32" s="258" t="s">
        <v>102</v>
      </c>
      <c r="C32" s="388" t="s">
        <v>103</v>
      </c>
    </row>
    <row r="33" spans="1:3" ht="31.5">
      <c r="A33" s="258" t="s">
        <v>34</v>
      </c>
      <c r="B33" s="258" t="s">
        <v>104</v>
      </c>
      <c r="C33" s="388" t="s">
        <v>105</v>
      </c>
    </row>
    <row r="34" spans="1:3" ht="15.75">
      <c r="A34" s="258" t="s">
        <v>34</v>
      </c>
      <c r="B34" s="258" t="s">
        <v>106</v>
      </c>
      <c r="C34" s="388" t="s">
        <v>107</v>
      </c>
    </row>
    <row r="35" spans="1:3" ht="15.75">
      <c r="A35" s="258" t="s">
        <v>34</v>
      </c>
      <c r="B35" s="258" t="s">
        <v>108</v>
      </c>
      <c r="C35" s="388" t="s">
        <v>109</v>
      </c>
    </row>
    <row r="36" spans="1:3" ht="53.25" customHeight="1">
      <c r="A36" s="259">
        <v>182</v>
      </c>
      <c r="B36" s="259" t="s">
        <v>42</v>
      </c>
      <c r="C36" s="260" t="s">
        <v>110</v>
      </c>
    </row>
    <row r="37" spans="1:3" ht="27" customHeight="1">
      <c r="A37" s="259">
        <v>182</v>
      </c>
      <c r="B37" s="259" t="s">
        <v>43</v>
      </c>
      <c r="C37" s="260" t="s">
        <v>44</v>
      </c>
    </row>
    <row r="38" spans="1:3" ht="21.75" customHeight="1">
      <c r="A38" s="259">
        <v>182</v>
      </c>
      <c r="B38" s="259" t="s">
        <v>45</v>
      </c>
      <c r="C38" s="260" t="s">
        <v>46</v>
      </c>
    </row>
    <row r="39" spans="1:3" ht="29.25" customHeight="1">
      <c r="A39" s="259">
        <v>182</v>
      </c>
      <c r="B39" s="259" t="s">
        <v>47</v>
      </c>
      <c r="C39" s="260" t="s">
        <v>48</v>
      </c>
    </row>
    <row r="40" spans="1:3" ht="36" customHeight="1">
      <c r="A40" s="259">
        <v>182</v>
      </c>
      <c r="B40" s="259" t="s">
        <v>49</v>
      </c>
      <c r="C40" s="260" t="s">
        <v>50</v>
      </c>
    </row>
    <row r="41" spans="1:3" ht="30.75" customHeight="1">
      <c r="A41" s="259">
        <v>182</v>
      </c>
      <c r="B41" s="259" t="s">
        <v>51</v>
      </c>
      <c r="C41" s="260" t="s">
        <v>52</v>
      </c>
    </row>
    <row r="42" spans="1:3" ht="39.75" customHeight="1">
      <c r="A42" s="259">
        <v>182</v>
      </c>
      <c r="B42" s="259" t="s">
        <v>53</v>
      </c>
      <c r="C42" s="260" t="s">
        <v>54</v>
      </c>
    </row>
    <row r="43" spans="1:3" ht="33" customHeight="1">
      <c r="A43" s="267">
        <v>188</v>
      </c>
      <c r="B43" s="411" t="s">
        <v>55</v>
      </c>
      <c r="C43" s="412"/>
    </row>
    <row r="44" spans="1:3" ht="33" customHeight="1">
      <c r="A44" s="259">
        <v>188</v>
      </c>
      <c r="B44" s="258" t="s">
        <v>111</v>
      </c>
      <c r="C44" s="388" t="s">
        <v>112</v>
      </c>
    </row>
    <row r="45" spans="1:3" ht="55.5" customHeight="1">
      <c r="A45" s="259">
        <v>188</v>
      </c>
      <c r="B45" s="258" t="s">
        <v>67</v>
      </c>
      <c r="C45" s="388" t="s">
        <v>521</v>
      </c>
    </row>
    <row r="46" spans="1:3" ht="51" customHeight="1">
      <c r="A46" s="267">
        <v>192</v>
      </c>
      <c r="B46" s="413" t="s">
        <v>56</v>
      </c>
      <c r="C46" s="414"/>
    </row>
    <row r="47" spans="1:3" ht="50.25" customHeight="1">
      <c r="A47" s="259">
        <v>192</v>
      </c>
      <c r="B47" s="259" t="s">
        <v>520</v>
      </c>
      <c r="C47" s="260" t="s">
        <v>521</v>
      </c>
    </row>
    <row r="48" spans="1:3" ht="24" customHeight="1">
      <c r="A48" s="259"/>
      <c r="B48" s="259"/>
      <c r="C48" s="260"/>
    </row>
    <row r="49" spans="1:3" ht="36.75" customHeight="1">
      <c r="A49" s="255" t="s">
        <v>57</v>
      </c>
      <c r="B49" s="402" t="s">
        <v>58</v>
      </c>
      <c r="C49" s="403"/>
    </row>
    <row r="50" spans="1:3" ht="51.75" customHeight="1">
      <c r="A50" s="269" t="s">
        <v>57</v>
      </c>
      <c r="B50" s="270" t="s">
        <v>520</v>
      </c>
      <c r="C50" s="271" t="s">
        <v>521</v>
      </c>
    </row>
    <row r="51" spans="1:3" ht="32.25" customHeight="1">
      <c r="A51" s="255" t="s">
        <v>59</v>
      </c>
      <c r="B51" s="402" t="s">
        <v>60</v>
      </c>
      <c r="C51" s="403"/>
    </row>
    <row r="52" spans="1:3" ht="49.5" customHeight="1">
      <c r="A52" s="269" t="s">
        <v>59</v>
      </c>
      <c r="B52" s="270" t="s">
        <v>520</v>
      </c>
      <c r="C52" s="271" t="s">
        <v>521</v>
      </c>
    </row>
    <row r="53" spans="1:3" ht="18">
      <c r="A53" s="404" t="s">
        <v>113</v>
      </c>
      <c r="B53" s="405"/>
      <c r="C53" s="406"/>
    </row>
    <row r="54" spans="1:3" ht="49.5" customHeight="1">
      <c r="A54" s="255" t="s">
        <v>114</v>
      </c>
      <c r="B54" s="407" t="s">
        <v>115</v>
      </c>
      <c r="C54" s="408"/>
    </row>
    <row r="55" spans="1:3" ht="49.5" customHeight="1">
      <c r="A55" s="269" t="s">
        <v>114</v>
      </c>
      <c r="B55" s="270" t="s">
        <v>520</v>
      </c>
      <c r="C55" s="271" t="s">
        <v>521</v>
      </c>
    </row>
    <row r="56" spans="1:3" ht="39" customHeight="1">
      <c r="A56" s="404" t="s">
        <v>61</v>
      </c>
      <c r="B56" s="428"/>
      <c r="C56" s="429"/>
    </row>
    <row r="57" spans="1:3" ht="28.5" customHeight="1">
      <c r="A57" s="255" t="s">
        <v>463</v>
      </c>
      <c r="B57" s="407" t="s">
        <v>62</v>
      </c>
      <c r="C57" s="395"/>
    </row>
    <row r="58" spans="1:3" ht="42" customHeight="1">
      <c r="A58" s="269" t="s">
        <v>463</v>
      </c>
      <c r="B58" s="270" t="s">
        <v>63</v>
      </c>
      <c r="C58" s="272" t="s">
        <v>64</v>
      </c>
    </row>
    <row r="59" spans="1:3" ht="40.5" customHeight="1">
      <c r="A59" s="269" t="s">
        <v>463</v>
      </c>
      <c r="B59" s="270" t="s">
        <v>65</v>
      </c>
      <c r="C59" s="272" t="s">
        <v>66</v>
      </c>
    </row>
    <row r="60" spans="1:3" ht="51.75" customHeight="1">
      <c r="A60" s="269" t="s">
        <v>463</v>
      </c>
      <c r="B60" s="270" t="s">
        <v>67</v>
      </c>
      <c r="C60" s="273" t="s">
        <v>521</v>
      </c>
    </row>
    <row r="61" spans="1:3" ht="69" customHeight="1">
      <c r="A61" s="269" t="s">
        <v>463</v>
      </c>
      <c r="B61" s="270" t="s">
        <v>68</v>
      </c>
      <c r="C61" s="273" t="s">
        <v>556</v>
      </c>
    </row>
    <row r="62" spans="1:3" ht="63">
      <c r="A62" s="269" t="s">
        <v>463</v>
      </c>
      <c r="B62" s="270" t="s">
        <v>116</v>
      </c>
      <c r="C62" s="273" t="s">
        <v>117</v>
      </c>
    </row>
    <row r="63" spans="1:3" ht="37.5" customHeight="1">
      <c r="A63" s="269" t="s">
        <v>463</v>
      </c>
      <c r="B63" s="270" t="s">
        <v>557</v>
      </c>
      <c r="C63" s="273" t="s">
        <v>558</v>
      </c>
    </row>
    <row r="64" spans="1:3" ht="21.75" customHeight="1">
      <c r="A64" s="269" t="s">
        <v>463</v>
      </c>
      <c r="B64" s="270" t="s">
        <v>559</v>
      </c>
      <c r="C64" s="273" t="s">
        <v>560</v>
      </c>
    </row>
    <row r="65" spans="1:3" ht="37.5" customHeight="1">
      <c r="A65" s="269" t="s">
        <v>463</v>
      </c>
      <c r="B65" s="270" t="s">
        <v>561</v>
      </c>
      <c r="C65" s="271" t="s">
        <v>562</v>
      </c>
    </row>
    <row r="66" spans="1:3" ht="35.25" customHeight="1">
      <c r="A66" s="269" t="s">
        <v>463</v>
      </c>
      <c r="B66" s="270" t="s">
        <v>563</v>
      </c>
      <c r="C66" s="271" t="s">
        <v>564</v>
      </c>
    </row>
    <row r="67" spans="1:3" ht="35.25" customHeight="1">
      <c r="A67" s="269" t="s">
        <v>463</v>
      </c>
      <c r="B67" s="270" t="s">
        <v>118</v>
      </c>
      <c r="C67" s="271" t="s">
        <v>119</v>
      </c>
    </row>
    <row r="68" spans="1:3" ht="58.5" customHeight="1">
      <c r="A68" s="269" t="s">
        <v>463</v>
      </c>
      <c r="B68" s="270" t="s">
        <v>565</v>
      </c>
      <c r="C68" s="273" t="s">
        <v>566</v>
      </c>
    </row>
    <row r="69" spans="1:3" ht="30" customHeight="1">
      <c r="A69" s="269" t="s">
        <v>463</v>
      </c>
      <c r="B69" s="270" t="s">
        <v>567</v>
      </c>
      <c r="C69" s="273" t="s">
        <v>568</v>
      </c>
    </row>
    <row r="70" spans="1:3" ht="52.5" customHeight="1">
      <c r="A70" s="269" t="s">
        <v>463</v>
      </c>
      <c r="B70" s="270" t="s">
        <v>569</v>
      </c>
      <c r="C70" s="271" t="s">
        <v>570</v>
      </c>
    </row>
    <row r="71" spans="1:3" ht="38.25" customHeight="1">
      <c r="A71" s="269" t="s">
        <v>463</v>
      </c>
      <c r="B71" s="270" t="s">
        <v>571</v>
      </c>
      <c r="C71" s="273" t="s">
        <v>572</v>
      </c>
    </row>
    <row r="72" spans="1:3" ht="51" customHeight="1">
      <c r="A72" s="269" t="s">
        <v>463</v>
      </c>
      <c r="B72" s="270" t="s">
        <v>573</v>
      </c>
      <c r="C72" s="273" t="s">
        <v>123</v>
      </c>
    </row>
    <row r="73" spans="1:3" ht="33" customHeight="1">
      <c r="A73" s="269" t="s">
        <v>463</v>
      </c>
      <c r="B73" s="270" t="s">
        <v>124</v>
      </c>
      <c r="C73" s="273" t="s">
        <v>125</v>
      </c>
    </row>
    <row r="74" spans="1:3" ht="34.5" customHeight="1">
      <c r="A74" s="269" t="s">
        <v>463</v>
      </c>
      <c r="B74" s="270" t="s">
        <v>126</v>
      </c>
      <c r="C74" s="273" t="s">
        <v>444</v>
      </c>
    </row>
    <row r="75" spans="1:3" ht="34.5" customHeight="1">
      <c r="A75" s="269" t="s">
        <v>463</v>
      </c>
      <c r="B75" s="270" t="s">
        <v>127</v>
      </c>
      <c r="C75" s="273" t="s">
        <v>128</v>
      </c>
    </row>
    <row r="76" spans="1:3" ht="47.25">
      <c r="A76" s="269" t="s">
        <v>463</v>
      </c>
      <c r="B76" s="270" t="s">
        <v>129</v>
      </c>
      <c r="C76" s="273" t="s">
        <v>130</v>
      </c>
    </row>
    <row r="77" spans="1:3" ht="59.25" customHeight="1">
      <c r="A77" s="269" t="s">
        <v>463</v>
      </c>
      <c r="B77" s="270" t="s">
        <v>131</v>
      </c>
      <c r="C77" s="273" t="s">
        <v>841</v>
      </c>
    </row>
    <row r="78" spans="1:3" ht="39" customHeight="1">
      <c r="A78" s="269" t="s">
        <v>463</v>
      </c>
      <c r="B78" s="270" t="s">
        <v>842</v>
      </c>
      <c r="C78" s="273" t="s">
        <v>843</v>
      </c>
    </row>
    <row r="79" spans="1:3" ht="55.5" customHeight="1">
      <c r="A79" s="269" t="s">
        <v>463</v>
      </c>
      <c r="B79" s="270" t="s">
        <v>844</v>
      </c>
      <c r="C79" s="273" t="s">
        <v>845</v>
      </c>
    </row>
    <row r="80" spans="1:3" ht="48.75" customHeight="1">
      <c r="A80" s="269" t="s">
        <v>463</v>
      </c>
      <c r="B80" s="270" t="s">
        <v>846</v>
      </c>
      <c r="C80" s="273" t="s">
        <v>847</v>
      </c>
    </row>
    <row r="81" spans="1:3" ht="70.5" customHeight="1">
      <c r="A81" s="269" t="s">
        <v>463</v>
      </c>
      <c r="B81" s="270" t="s">
        <v>848</v>
      </c>
      <c r="C81" s="273" t="s">
        <v>849</v>
      </c>
    </row>
    <row r="82" spans="1:3" ht="57" customHeight="1">
      <c r="A82" s="269" t="s">
        <v>463</v>
      </c>
      <c r="B82" s="270" t="s">
        <v>850</v>
      </c>
      <c r="C82" s="273" t="s">
        <v>851</v>
      </c>
    </row>
    <row r="83" spans="1:3" ht="69.75" customHeight="1">
      <c r="A83" s="269" t="s">
        <v>463</v>
      </c>
      <c r="B83" s="270" t="s">
        <v>852</v>
      </c>
      <c r="C83" s="273" t="s">
        <v>853</v>
      </c>
    </row>
    <row r="84" spans="1:3" ht="69.75" customHeight="1">
      <c r="A84" s="269" t="s">
        <v>463</v>
      </c>
      <c r="B84" s="270" t="s">
        <v>854</v>
      </c>
      <c r="C84" s="273" t="s">
        <v>120</v>
      </c>
    </row>
    <row r="85" spans="1:3" ht="27.75" customHeight="1">
      <c r="A85" s="269" t="s">
        <v>463</v>
      </c>
      <c r="B85" s="270" t="s">
        <v>855</v>
      </c>
      <c r="C85" s="273" t="s">
        <v>856</v>
      </c>
    </row>
    <row r="86" spans="1:3" ht="18.75" customHeight="1">
      <c r="A86" s="269" t="s">
        <v>463</v>
      </c>
      <c r="B86" s="270" t="s">
        <v>857</v>
      </c>
      <c r="C86" s="273" t="s">
        <v>858</v>
      </c>
    </row>
    <row r="87" spans="1:3" ht="63">
      <c r="A87" s="269" t="s">
        <v>463</v>
      </c>
      <c r="B87" s="270" t="s">
        <v>121</v>
      </c>
      <c r="C87" s="273" t="s">
        <v>122</v>
      </c>
    </row>
    <row r="88" spans="1:3" ht="41.25" customHeight="1">
      <c r="A88" s="269" t="s">
        <v>463</v>
      </c>
      <c r="B88" s="270" t="s">
        <v>859</v>
      </c>
      <c r="C88" s="273" t="s">
        <v>860</v>
      </c>
    </row>
    <row r="89" spans="1:3" ht="15.75">
      <c r="A89" s="269" t="s">
        <v>463</v>
      </c>
      <c r="B89" s="270" t="s">
        <v>861</v>
      </c>
      <c r="C89" s="273" t="s">
        <v>862</v>
      </c>
    </row>
    <row r="90" spans="1:3" ht="102.75" customHeight="1">
      <c r="A90" s="269" t="s">
        <v>463</v>
      </c>
      <c r="B90" s="270" t="s">
        <v>863</v>
      </c>
      <c r="C90" s="273" t="s">
        <v>864</v>
      </c>
    </row>
    <row r="91" spans="1:3" ht="48" customHeight="1">
      <c r="A91" s="269" t="s">
        <v>463</v>
      </c>
      <c r="B91" s="270" t="s">
        <v>865</v>
      </c>
      <c r="C91" s="273" t="s">
        <v>866</v>
      </c>
    </row>
    <row r="92" spans="1:3" ht="39" customHeight="1">
      <c r="A92" s="255" t="s">
        <v>469</v>
      </c>
      <c r="B92" s="407" t="s">
        <v>867</v>
      </c>
      <c r="C92" s="407"/>
    </row>
    <row r="93" spans="1:3" ht="31.5">
      <c r="A93" s="269" t="s">
        <v>469</v>
      </c>
      <c r="B93" s="270" t="s">
        <v>65</v>
      </c>
      <c r="C93" s="272" t="s">
        <v>868</v>
      </c>
    </row>
    <row r="94" spans="1:3" ht="48.75" customHeight="1">
      <c r="A94" s="269" t="s">
        <v>469</v>
      </c>
      <c r="B94" s="270" t="s">
        <v>67</v>
      </c>
      <c r="C94" s="273" t="s">
        <v>521</v>
      </c>
    </row>
    <row r="95" spans="1:3" ht="69.75" customHeight="1">
      <c r="A95" s="269" t="s">
        <v>469</v>
      </c>
      <c r="B95" s="270" t="s">
        <v>869</v>
      </c>
      <c r="C95" s="273" t="s">
        <v>870</v>
      </c>
    </row>
    <row r="96" spans="1:3" ht="63">
      <c r="A96" s="269" t="s">
        <v>469</v>
      </c>
      <c r="B96" s="270" t="s">
        <v>116</v>
      </c>
      <c r="C96" s="273" t="s">
        <v>117</v>
      </c>
    </row>
    <row r="97" spans="1:3" ht="36" customHeight="1">
      <c r="A97" s="269" t="s">
        <v>469</v>
      </c>
      <c r="B97" s="270" t="s">
        <v>557</v>
      </c>
      <c r="C97" s="273" t="s">
        <v>558</v>
      </c>
    </row>
    <row r="98" spans="1:3" ht="27" customHeight="1">
      <c r="A98" s="269" t="s">
        <v>469</v>
      </c>
      <c r="B98" s="270" t="s">
        <v>559</v>
      </c>
      <c r="C98" s="273" t="s">
        <v>560</v>
      </c>
    </row>
    <row r="99" spans="1:3" ht="42.75" customHeight="1">
      <c r="A99" s="255" t="s">
        <v>672</v>
      </c>
      <c r="B99" s="407" t="s">
        <v>871</v>
      </c>
      <c r="C99" s="395"/>
    </row>
    <row r="100" spans="1:4" ht="42" customHeight="1">
      <c r="A100" s="269" t="s">
        <v>672</v>
      </c>
      <c r="B100" s="270" t="s">
        <v>872</v>
      </c>
      <c r="C100" s="273" t="s">
        <v>873</v>
      </c>
      <c r="D100" s="274"/>
    </row>
    <row r="101" spans="1:3" ht="66" customHeight="1">
      <c r="A101" s="269" t="s">
        <v>672</v>
      </c>
      <c r="B101" s="270" t="s">
        <v>874</v>
      </c>
      <c r="C101" s="273" t="s">
        <v>875</v>
      </c>
    </row>
    <row r="102" spans="1:3" ht="88.5" customHeight="1">
      <c r="A102" s="275" t="s">
        <v>672</v>
      </c>
      <c r="B102" s="275" t="s">
        <v>876</v>
      </c>
      <c r="C102" s="276" t="s">
        <v>632</v>
      </c>
    </row>
    <row r="103" spans="1:3" ht="78.75" customHeight="1">
      <c r="A103" s="269" t="s">
        <v>672</v>
      </c>
      <c r="B103" s="270" t="s">
        <v>877</v>
      </c>
      <c r="C103" s="273" t="s">
        <v>878</v>
      </c>
    </row>
    <row r="104" spans="1:3" ht="70.5" customHeight="1">
      <c r="A104" s="269" t="s">
        <v>672</v>
      </c>
      <c r="B104" s="270" t="s">
        <v>879</v>
      </c>
      <c r="C104" s="273" t="s">
        <v>19</v>
      </c>
    </row>
    <row r="105" spans="1:3" ht="60.75" customHeight="1">
      <c r="A105" s="269" t="s">
        <v>672</v>
      </c>
      <c r="B105" s="270" t="s">
        <v>20</v>
      </c>
      <c r="C105" s="273" t="s">
        <v>633</v>
      </c>
    </row>
    <row r="106" spans="1:3" ht="87" customHeight="1">
      <c r="A106" s="269" t="s">
        <v>672</v>
      </c>
      <c r="B106" s="270" t="s">
        <v>21</v>
      </c>
      <c r="C106" s="273" t="s">
        <v>22</v>
      </c>
    </row>
    <row r="107" spans="1:3" ht="27.75" customHeight="1">
      <c r="A107" s="269" t="s">
        <v>672</v>
      </c>
      <c r="B107" s="270" t="s">
        <v>65</v>
      </c>
      <c r="C107" s="272" t="s">
        <v>868</v>
      </c>
    </row>
    <row r="108" spans="1:3" ht="36.75" customHeight="1">
      <c r="A108" s="269" t="s">
        <v>672</v>
      </c>
      <c r="B108" s="270" t="s">
        <v>23</v>
      </c>
      <c r="C108" s="273" t="s">
        <v>24</v>
      </c>
    </row>
    <row r="109" spans="1:3" ht="100.5" customHeight="1">
      <c r="A109" s="269" t="s">
        <v>672</v>
      </c>
      <c r="B109" s="270" t="s">
        <v>25</v>
      </c>
      <c r="C109" s="273" t="s">
        <v>26</v>
      </c>
    </row>
    <row r="110" spans="1:3" ht="90" customHeight="1">
      <c r="A110" s="269" t="s">
        <v>672</v>
      </c>
      <c r="B110" s="270" t="s">
        <v>27</v>
      </c>
      <c r="C110" s="273" t="s">
        <v>28</v>
      </c>
    </row>
    <row r="111" spans="1:3" ht="97.5" customHeight="1">
      <c r="A111" s="269" t="s">
        <v>672</v>
      </c>
      <c r="B111" s="270" t="s">
        <v>29</v>
      </c>
      <c r="C111" s="273" t="s">
        <v>30</v>
      </c>
    </row>
    <row r="112" spans="1:3" ht="102" customHeight="1">
      <c r="A112" s="269" t="s">
        <v>672</v>
      </c>
      <c r="B112" s="270" t="s">
        <v>31</v>
      </c>
      <c r="C112" s="273" t="s">
        <v>474</v>
      </c>
    </row>
    <row r="113" spans="1:3" ht="59.25" customHeight="1">
      <c r="A113" s="269" t="s">
        <v>672</v>
      </c>
      <c r="B113" s="270" t="s">
        <v>475</v>
      </c>
      <c r="C113" s="273" t="s">
        <v>476</v>
      </c>
    </row>
    <row r="114" spans="1:3" ht="66.75" customHeight="1">
      <c r="A114" s="269" t="s">
        <v>672</v>
      </c>
      <c r="B114" s="270" t="s">
        <v>477</v>
      </c>
      <c r="C114" s="273" t="s">
        <v>478</v>
      </c>
    </row>
    <row r="115" spans="1:3" ht="41.25" customHeight="1">
      <c r="A115" s="269" t="s">
        <v>672</v>
      </c>
      <c r="B115" s="270" t="s">
        <v>479</v>
      </c>
      <c r="C115" s="273" t="s">
        <v>480</v>
      </c>
    </row>
    <row r="116" spans="1:3" ht="55.5" customHeight="1">
      <c r="A116" s="269" t="s">
        <v>672</v>
      </c>
      <c r="B116" s="270" t="s">
        <v>481</v>
      </c>
      <c r="C116" s="273" t="s">
        <v>482</v>
      </c>
    </row>
    <row r="117" spans="1:3" ht="50.25" customHeight="1">
      <c r="A117" s="269" t="s">
        <v>672</v>
      </c>
      <c r="B117" s="270" t="s">
        <v>483</v>
      </c>
      <c r="C117" s="273" t="s">
        <v>484</v>
      </c>
    </row>
    <row r="118" spans="1:3" ht="50.25" customHeight="1">
      <c r="A118" s="269" t="s">
        <v>672</v>
      </c>
      <c r="B118" s="270" t="s">
        <v>116</v>
      </c>
      <c r="C118" s="273" t="s">
        <v>117</v>
      </c>
    </row>
    <row r="119" spans="1:3" ht="53.25" customHeight="1">
      <c r="A119" s="277" t="s">
        <v>672</v>
      </c>
      <c r="B119" s="270" t="s">
        <v>67</v>
      </c>
      <c r="C119" s="273" t="s">
        <v>521</v>
      </c>
    </row>
    <row r="120" spans="1:3" ht="37.5" customHeight="1">
      <c r="A120" s="269" t="s">
        <v>672</v>
      </c>
      <c r="B120" s="270" t="s">
        <v>557</v>
      </c>
      <c r="C120" s="273" t="s">
        <v>558</v>
      </c>
    </row>
    <row r="121" spans="1:3" ht="12.75">
      <c r="A121" s="426" t="s">
        <v>485</v>
      </c>
      <c r="B121" s="426"/>
      <c r="C121" s="426"/>
    </row>
    <row r="122" spans="1:3" ht="12.75">
      <c r="A122" s="427"/>
      <c r="B122" s="427"/>
      <c r="C122" s="427"/>
    </row>
    <row r="123" spans="1:3" ht="12.75">
      <c r="A123" s="427"/>
      <c r="B123" s="427"/>
      <c r="C123" s="427"/>
    </row>
  </sheetData>
  <mergeCells count="25">
    <mergeCell ref="A121:C123"/>
    <mergeCell ref="A56:C56"/>
    <mergeCell ref="B57:C57"/>
    <mergeCell ref="B92:C92"/>
    <mergeCell ref="B99:C99"/>
    <mergeCell ref="C3:D3"/>
    <mergeCell ref="C4:D4"/>
    <mergeCell ref="C6:D6"/>
    <mergeCell ref="A8:D8"/>
    <mergeCell ref="A9:D9"/>
    <mergeCell ref="B10:C10"/>
    <mergeCell ref="B12:B13"/>
    <mergeCell ref="C12:C13"/>
    <mergeCell ref="A14:C14"/>
    <mergeCell ref="B15:C15"/>
    <mergeCell ref="B18:C18"/>
    <mergeCell ref="B23:C23"/>
    <mergeCell ref="B25:C25"/>
    <mergeCell ref="B27:C27"/>
    <mergeCell ref="B43:C43"/>
    <mergeCell ref="B46:C46"/>
    <mergeCell ref="B51:C51"/>
    <mergeCell ref="B49:C49"/>
    <mergeCell ref="A53:C53"/>
    <mergeCell ref="B54:C54"/>
  </mergeCells>
  <printOptions/>
  <pageMargins left="0.62" right="0.46" top="0.76" bottom="0.42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0"/>
  <sheetViews>
    <sheetView workbookViewId="0" topLeftCell="A1">
      <selection activeCell="J14" sqref="J14"/>
    </sheetView>
  </sheetViews>
  <sheetFormatPr defaultColWidth="9.00390625" defaultRowHeight="12.75"/>
  <cols>
    <col min="1" max="1" width="5.00390625" style="94" customWidth="1"/>
    <col min="2" max="2" width="6.00390625" style="3" customWidth="1"/>
    <col min="3" max="3" width="7.75390625" style="94" customWidth="1"/>
    <col min="4" max="4" width="65.00390625" style="3" customWidth="1"/>
    <col min="5" max="5" width="17.00390625" style="4" customWidth="1"/>
    <col min="6" max="6" width="16.25390625" style="4" customWidth="1"/>
    <col min="7" max="16384" width="9.125" style="4" customWidth="1"/>
  </cols>
  <sheetData>
    <row r="1" spans="4:6" ht="15">
      <c r="D1" s="95"/>
      <c r="E1" s="95"/>
      <c r="F1" s="96" t="s">
        <v>164</v>
      </c>
    </row>
    <row r="2" spans="4:6" ht="15">
      <c r="D2" s="95"/>
      <c r="E2" s="95"/>
      <c r="F2" s="44" t="s">
        <v>228</v>
      </c>
    </row>
    <row r="3" spans="4:6" ht="15">
      <c r="D3" s="95"/>
      <c r="E3" s="95"/>
      <c r="F3" s="44" t="s">
        <v>229</v>
      </c>
    </row>
    <row r="4" spans="4:6" ht="15.75" customHeight="1">
      <c r="D4" s="440" t="s">
        <v>631</v>
      </c>
      <c r="E4" s="440"/>
      <c r="F4" s="440"/>
    </row>
    <row r="5" spans="4:6" ht="15.75" customHeight="1">
      <c r="D5" s="440" t="s">
        <v>790</v>
      </c>
      <c r="E5" s="440"/>
      <c r="F5" s="440"/>
    </row>
    <row r="6" spans="4:6" ht="15">
      <c r="D6" s="95"/>
      <c r="E6" s="97"/>
      <c r="F6" s="44" t="s">
        <v>811</v>
      </c>
    </row>
    <row r="7" spans="4:5" ht="15.75" customHeight="1">
      <c r="D7" s="12"/>
      <c r="E7" s="13"/>
    </row>
    <row r="8" spans="1:6" s="6" customFormat="1" ht="54" customHeight="1">
      <c r="A8" s="439" t="s">
        <v>592</v>
      </c>
      <c r="B8" s="439"/>
      <c r="C8" s="439"/>
      <c r="D8" s="439"/>
      <c r="E8" s="439"/>
      <c r="F8" s="439"/>
    </row>
    <row r="9" spans="5:6" ht="19.5" customHeight="1">
      <c r="E9" s="10"/>
      <c r="F9" s="10" t="s">
        <v>227</v>
      </c>
    </row>
    <row r="10" spans="1:6" s="103" customFormat="1" ht="87.75" customHeight="1">
      <c r="A10" s="98" t="s">
        <v>609</v>
      </c>
      <c r="B10" s="99" t="s">
        <v>610</v>
      </c>
      <c r="C10" s="100" t="s">
        <v>611</v>
      </c>
      <c r="D10" s="101"/>
      <c r="E10" s="102" t="s">
        <v>163</v>
      </c>
      <c r="F10" s="102" t="s">
        <v>591</v>
      </c>
    </row>
    <row r="11" spans="1:6" s="109" customFormat="1" ht="12">
      <c r="A11" s="104">
        <v>1</v>
      </c>
      <c r="B11" s="105" t="s">
        <v>612</v>
      </c>
      <c r="C11" s="106">
        <v>3</v>
      </c>
      <c r="D11" s="107" t="s">
        <v>687</v>
      </c>
      <c r="E11" s="108">
        <v>5</v>
      </c>
      <c r="F11" s="108">
        <v>6</v>
      </c>
    </row>
    <row r="12" spans="1:6" s="113" customFormat="1" ht="15">
      <c r="A12" s="110" t="s">
        <v>461</v>
      </c>
      <c r="B12" s="111" t="s">
        <v>688</v>
      </c>
      <c r="C12" s="111"/>
      <c r="D12" s="112" t="s">
        <v>613</v>
      </c>
      <c r="E12" s="146">
        <f>E13+E14+E15+E16+E18+E17</f>
        <v>83671.01212</v>
      </c>
      <c r="F12" s="146">
        <f>F13+F14+F15+F16+F18+F17</f>
        <v>82142.67428</v>
      </c>
    </row>
    <row r="13" spans="1:6" s="113" customFormat="1" ht="35.25" customHeight="1">
      <c r="A13" s="110"/>
      <c r="B13" s="114" t="s">
        <v>688</v>
      </c>
      <c r="C13" s="114" t="s">
        <v>689</v>
      </c>
      <c r="D13" s="115" t="s">
        <v>153</v>
      </c>
      <c r="E13" s="147">
        <f>'р 7.1 2016- 2017'!G15</f>
        <v>3641.12</v>
      </c>
      <c r="F13" s="147">
        <f>'р 7.1 2016- 2017'!H15</f>
        <v>3641.12</v>
      </c>
    </row>
    <row r="14" spans="1:6" s="7" customFormat="1" ht="45">
      <c r="A14" s="116"/>
      <c r="B14" s="117" t="s">
        <v>688</v>
      </c>
      <c r="C14" s="117" t="s">
        <v>690</v>
      </c>
      <c r="D14" s="115" t="s">
        <v>669</v>
      </c>
      <c r="E14" s="147">
        <f>'р 7.1 2016- 2017'!G19</f>
        <v>4744</v>
      </c>
      <c r="F14" s="147">
        <f>'р 7.1 2016- 2017'!H19</f>
        <v>4752</v>
      </c>
    </row>
    <row r="15" spans="1:7" s="7" customFormat="1" ht="48.75" customHeight="1">
      <c r="A15" s="116"/>
      <c r="B15" s="117" t="s">
        <v>688</v>
      </c>
      <c r="C15" s="117" t="s">
        <v>691</v>
      </c>
      <c r="D15" s="115" t="s">
        <v>615</v>
      </c>
      <c r="E15" s="148">
        <f>'р 7.1 2016- 2017'!G25</f>
        <v>33702.09986</v>
      </c>
      <c r="F15" s="148">
        <f>'р 7.1 2016- 2017'!H25</f>
        <v>33702.09986</v>
      </c>
      <c r="G15" s="151"/>
    </row>
    <row r="16" spans="1:6" s="7" customFormat="1" ht="33.75" customHeight="1">
      <c r="A16" s="116"/>
      <c r="B16" s="117" t="s">
        <v>688</v>
      </c>
      <c r="C16" s="117" t="s">
        <v>288</v>
      </c>
      <c r="D16" s="115" t="s">
        <v>465</v>
      </c>
      <c r="E16" s="148">
        <f>'р 7.1 2016- 2017'!G45</f>
        <v>12189.945</v>
      </c>
      <c r="F16" s="148">
        <f>'р 7.1 2016- 2017'!H45</f>
        <v>12189.945</v>
      </c>
    </row>
    <row r="17" spans="1:6" s="7" customFormat="1" ht="24.75" customHeight="1">
      <c r="A17" s="116"/>
      <c r="B17" s="117" t="s">
        <v>688</v>
      </c>
      <c r="C17" s="117" t="s">
        <v>662</v>
      </c>
      <c r="D17" s="115" t="s">
        <v>386</v>
      </c>
      <c r="E17" s="148">
        <v>1000</v>
      </c>
      <c r="F17" s="148">
        <v>500</v>
      </c>
    </row>
    <row r="18" spans="1:6" s="7" customFormat="1" ht="15">
      <c r="A18" s="116"/>
      <c r="B18" s="117" t="s">
        <v>688</v>
      </c>
      <c r="C18" s="117" t="s">
        <v>213</v>
      </c>
      <c r="D18" s="115" t="s">
        <v>387</v>
      </c>
      <c r="E18" s="148">
        <f>'р 7.1 2016- 2017'!G55</f>
        <v>28393.847260000002</v>
      </c>
      <c r="F18" s="148">
        <f>'р 7.1 2016- 2017'!H55</f>
        <v>27357.509420000002</v>
      </c>
    </row>
    <row r="19" spans="1:6" s="119" customFormat="1" ht="15">
      <c r="A19" s="110">
        <v>2</v>
      </c>
      <c r="B19" s="111" t="s">
        <v>689</v>
      </c>
      <c r="C19" s="111"/>
      <c r="D19" s="59" t="s">
        <v>290</v>
      </c>
      <c r="E19" s="146">
        <f>E20</f>
        <v>363.3</v>
      </c>
      <c r="F19" s="146">
        <f>F20</f>
        <v>346.6</v>
      </c>
    </row>
    <row r="20" spans="1:6" s="8" customFormat="1" ht="15" customHeight="1">
      <c r="A20" s="116"/>
      <c r="B20" s="117" t="s">
        <v>689</v>
      </c>
      <c r="C20" s="117" t="s">
        <v>690</v>
      </c>
      <c r="D20" s="115" t="s">
        <v>388</v>
      </c>
      <c r="E20" s="147">
        <f>'р 7.1 2016- 2017'!G81</f>
        <v>363.3</v>
      </c>
      <c r="F20" s="147">
        <f>'р 7.1 2016- 2017'!H81</f>
        <v>346.6</v>
      </c>
    </row>
    <row r="21" spans="1:6" s="113" customFormat="1" ht="29.25">
      <c r="A21" s="110" t="s">
        <v>809</v>
      </c>
      <c r="B21" s="111" t="s">
        <v>690</v>
      </c>
      <c r="C21" s="111"/>
      <c r="D21" s="59" t="s">
        <v>291</v>
      </c>
      <c r="E21" s="146">
        <f>E22+E23+E24</f>
        <v>4184.778</v>
      </c>
      <c r="F21" s="146">
        <f>F22+F23+F24</f>
        <v>4209.778</v>
      </c>
    </row>
    <row r="22" spans="1:6" s="113" customFormat="1" ht="15">
      <c r="A22" s="110"/>
      <c r="B22" s="114" t="s">
        <v>690</v>
      </c>
      <c r="C22" s="114" t="s">
        <v>691</v>
      </c>
      <c r="D22" s="120" t="s">
        <v>616</v>
      </c>
      <c r="E22" s="148">
        <f>'р 7.1 2016- 2017'!G88</f>
        <v>387.2</v>
      </c>
      <c r="F22" s="148">
        <f>'р 7.1 2016- 2017'!H88</f>
        <v>412.2</v>
      </c>
    </row>
    <row r="23" spans="1:6" s="113" customFormat="1" ht="33.75" customHeight="1">
      <c r="A23" s="116"/>
      <c r="B23" s="117" t="s">
        <v>690</v>
      </c>
      <c r="C23" s="117" t="s">
        <v>292</v>
      </c>
      <c r="D23" s="121" t="s">
        <v>617</v>
      </c>
      <c r="E23" s="148">
        <f>'р 7.1 2016- 2017'!G95</f>
        <v>3797.578</v>
      </c>
      <c r="F23" s="148">
        <f>'р 7.1 2016- 2017'!H95</f>
        <v>3797.578</v>
      </c>
    </row>
    <row r="24" spans="1:6" s="113" customFormat="1" ht="33.75" customHeight="1" hidden="1">
      <c r="A24" s="116"/>
      <c r="B24" s="117" t="s">
        <v>690</v>
      </c>
      <c r="C24" s="117" t="s">
        <v>311</v>
      </c>
      <c r="D24" s="121" t="s">
        <v>618</v>
      </c>
      <c r="E24" s="148">
        <v>0</v>
      </c>
      <c r="F24" s="148">
        <v>0</v>
      </c>
    </row>
    <row r="25" spans="1:6" s="7" customFormat="1" ht="14.25">
      <c r="A25" s="110" t="s">
        <v>671</v>
      </c>
      <c r="B25" s="111" t="s">
        <v>691</v>
      </c>
      <c r="C25" s="111"/>
      <c r="D25" s="59" t="s">
        <v>817</v>
      </c>
      <c r="E25" s="146">
        <f>E26</f>
        <v>3500</v>
      </c>
      <c r="F25" s="146">
        <f>F26</f>
        <v>3500</v>
      </c>
    </row>
    <row r="26" spans="1:6" s="119" customFormat="1" ht="15">
      <c r="A26" s="116"/>
      <c r="B26" s="117" t="s">
        <v>691</v>
      </c>
      <c r="C26" s="117" t="s">
        <v>292</v>
      </c>
      <c r="D26" s="115" t="s">
        <v>619</v>
      </c>
      <c r="E26" s="148">
        <f>'р 7.1 2016- 2017'!G104</f>
        <v>3500</v>
      </c>
      <c r="F26" s="148">
        <f>'р 7.1 2016- 2017'!H104</f>
        <v>3500</v>
      </c>
    </row>
    <row r="27" spans="1:6" s="113" customFormat="1" ht="15">
      <c r="A27" s="110" t="s">
        <v>673</v>
      </c>
      <c r="B27" s="111" t="s">
        <v>818</v>
      </c>
      <c r="C27" s="111"/>
      <c r="D27" s="122" t="s">
        <v>819</v>
      </c>
      <c r="E27" s="146">
        <f>E28+E29+E30</f>
        <v>12349.81</v>
      </c>
      <c r="F27" s="146">
        <f>F28+F29+F30</f>
        <v>10590</v>
      </c>
    </row>
    <row r="28" spans="1:6" s="113" customFormat="1" ht="15">
      <c r="A28" s="116"/>
      <c r="B28" s="117" t="s">
        <v>818</v>
      </c>
      <c r="C28" s="117" t="s">
        <v>688</v>
      </c>
      <c r="D28" s="115" t="s">
        <v>302</v>
      </c>
      <c r="E28" s="147">
        <f>'р 7.1 2016- 2017'!G110</f>
        <v>5500</v>
      </c>
      <c r="F28" s="147">
        <f>'р 7.1 2016- 2017'!H110</f>
        <v>5000</v>
      </c>
    </row>
    <row r="29" spans="1:6" s="113" customFormat="1" ht="15">
      <c r="A29" s="116"/>
      <c r="B29" s="117" t="s">
        <v>818</v>
      </c>
      <c r="C29" s="117" t="s">
        <v>689</v>
      </c>
      <c r="D29" s="123" t="s">
        <v>242</v>
      </c>
      <c r="E29" s="147">
        <f>'р 7.1 2016- 2017'!G119</f>
        <v>2259.81</v>
      </c>
      <c r="F29" s="147">
        <f>'р 7.1 2016- 2017'!H119</f>
        <v>1500</v>
      </c>
    </row>
    <row r="30" spans="1:6" s="113" customFormat="1" ht="15">
      <c r="A30" s="116"/>
      <c r="B30" s="117" t="s">
        <v>818</v>
      </c>
      <c r="C30" s="117" t="s">
        <v>690</v>
      </c>
      <c r="D30" s="123" t="s">
        <v>244</v>
      </c>
      <c r="E30" s="147">
        <f>'р 7.1 2016- 2017'!G125</f>
        <v>4590</v>
      </c>
      <c r="F30" s="147">
        <f>'р 7.1 2016- 2017'!H125</f>
        <v>4090</v>
      </c>
    </row>
    <row r="31" spans="1:6" s="124" customFormat="1" ht="14.25">
      <c r="A31" s="110" t="s">
        <v>675</v>
      </c>
      <c r="B31" s="111" t="s">
        <v>289</v>
      </c>
      <c r="C31" s="111"/>
      <c r="D31" s="59" t="s">
        <v>820</v>
      </c>
      <c r="E31" s="146">
        <f>E32+E33+E34</f>
        <v>231841.4839</v>
      </c>
      <c r="F31" s="146">
        <f>F32+F33+F34</f>
        <v>232416.4839</v>
      </c>
    </row>
    <row r="32" spans="1:6" s="8" customFormat="1" ht="15">
      <c r="A32" s="116"/>
      <c r="B32" s="117" t="s">
        <v>289</v>
      </c>
      <c r="C32" s="117" t="s">
        <v>688</v>
      </c>
      <c r="D32" s="115" t="s">
        <v>683</v>
      </c>
      <c r="E32" s="147">
        <f>'р 7.1 2016- 2017'!G132</f>
        <v>93607.6229</v>
      </c>
      <c r="F32" s="147">
        <f>'р 7.1 2016- 2017'!H132</f>
        <v>91607.6229</v>
      </c>
    </row>
    <row r="33" spans="1:6" s="8" customFormat="1" ht="15">
      <c r="A33" s="116"/>
      <c r="B33" s="117" t="s">
        <v>289</v>
      </c>
      <c r="C33" s="117" t="s">
        <v>689</v>
      </c>
      <c r="D33" s="115" t="s">
        <v>679</v>
      </c>
      <c r="E33" s="147">
        <f>'р 7.1 2016- 2017'!G142</f>
        <v>137533.861</v>
      </c>
      <c r="F33" s="147">
        <f>'р 7.1 2016- 2017'!H142</f>
        <v>140108.861</v>
      </c>
    </row>
    <row r="34" spans="1:6" s="8" customFormat="1" ht="15">
      <c r="A34" s="116"/>
      <c r="B34" s="117" t="s">
        <v>289</v>
      </c>
      <c r="C34" s="117" t="s">
        <v>289</v>
      </c>
      <c r="D34" s="115" t="s">
        <v>620</v>
      </c>
      <c r="E34" s="147">
        <f>'р 7.1 2016- 2017'!G157</f>
        <v>700</v>
      </c>
      <c r="F34" s="147">
        <f>'р 7.1 2016- 2017'!H157</f>
        <v>700</v>
      </c>
    </row>
    <row r="35" spans="1:6" s="8" customFormat="1" ht="14.25">
      <c r="A35" s="110" t="s">
        <v>678</v>
      </c>
      <c r="B35" s="111" t="s">
        <v>821</v>
      </c>
      <c r="C35" s="111"/>
      <c r="D35" s="59" t="s">
        <v>154</v>
      </c>
      <c r="E35" s="146">
        <f>E36+E37</f>
        <v>9667</v>
      </c>
      <c r="F35" s="146">
        <f>F36+F37</f>
        <v>9167</v>
      </c>
    </row>
    <row r="36" spans="1:6" s="8" customFormat="1" ht="15">
      <c r="A36" s="116"/>
      <c r="B36" s="117" t="s">
        <v>821</v>
      </c>
      <c r="C36" s="117" t="s">
        <v>688</v>
      </c>
      <c r="D36" s="126" t="s">
        <v>248</v>
      </c>
      <c r="E36" s="147">
        <f>'р 7.1 2016- 2017'!G163</f>
        <v>1167</v>
      </c>
      <c r="F36" s="147">
        <f>'р 7.1 2016- 2017'!H163</f>
        <v>1167</v>
      </c>
    </row>
    <row r="37" spans="1:6" s="8" customFormat="1" ht="15">
      <c r="A37" s="116"/>
      <c r="B37" s="117" t="s">
        <v>821</v>
      </c>
      <c r="C37" s="117" t="s">
        <v>691</v>
      </c>
      <c r="D37" s="127" t="s">
        <v>214</v>
      </c>
      <c r="E37" s="147">
        <f>'р 7.1 2016- 2017'!G169</f>
        <v>8500</v>
      </c>
      <c r="F37" s="147">
        <f>'р 7.1 2016- 2017'!H169</f>
        <v>8000</v>
      </c>
    </row>
    <row r="38" spans="1:6" s="8" customFormat="1" ht="14.25">
      <c r="A38" s="110" t="s">
        <v>682</v>
      </c>
      <c r="B38" s="111" t="s">
        <v>686</v>
      </c>
      <c r="C38" s="111"/>
      <c r="D38" s="60" t="s">
        <v>226</v>
      </c>
      <c r="E38" s="146">
        <f>E39+E40+E41+E42+E43</f>
        <v>24999.496180000002</v>
      </c>
      <c r="F38" s="146">
        <f>F39+F40+F41+F42+F43</f>
        <v>26045.29618</v>
      </c>
    </row>
    <row r="39" spans="1:6" s="8" customFormat="1" ht="15">
      <c r="A39" s="116"/>
      <c r="B39" s="117" t="s">
        <v>686</v>
      </c>
      <c r="C39" s="117" t="s">
        <v>688</v>
      </c>
      <c r="D39" s="126" t="s">
        <v>251</v>
      </c>
      <c r="E39" s="147">
        <f>'р 7.1 2016- 2017'!G175</f>
        <v>1601.211</v>
      </c>
      <c r="F39" s="147">
        <f>'р 7.1 2016- 2017'!H175</f>
        <v>1601.211</v>
      </c>
    </row>
    <row r="40" spans="1:6" s="8" customFormat="1" ht="15" hidden="1">
      <c r="A40" s="116"/>
      <c r="B40" s="117" t="s">
        <v>686</v>
      </c>
      <c r="C40" s="117" t="s">
        <v>689</v>
      </c>
      <c r="D40" s="126" t="s">
        <v>793</v>
      </c>
      <c r="E40" s="147">
        <v>0</v>
      </c>
      <c r="F40" s="147">
        <v>0</v>
      </c>
    </row>
    <row r="41" spans="1:6" s="8" customFormat="1" ht="15">
      <c r="A41" s="116"/>
      <c r="B41" s="117" t="s">
        <v>686</v>
      </c>
      <c r="C41" s="117" t="s">
        <v>690</v>
      </c>
      <c r="D41" s="126" t="s">
        <v>803</v>
      </c>
      <c r="E41" s="147">
        <f>'р 7.1 2016- 2017'!G180</f>
        <v>9818.28518</v>
      </c>
      <c r="F41" s="147">
        <f>'р 7.1 2016- 2017'!H180</f>
        <v>9823.28518</v>
      </c>
    </row>
    <row r="42" spans="1:6" s="8" customFormat="1" ht="15">
      <c r="A42" s="116"/>
      <c r="B42" s="117" t="s">
        <v>686</v>
      </c>
      <c r="C42" s="117" t="s">
        <v>691</v>
      </c>
      <c r="D42" s="126" t="s">
        <v>806</v>
      </c>
      <c r="E42" s="147">
        <f>'р 7.1 2016- 2017'!G187</f>
        <v>13580</v>
      </c>
      <c r="F42" s="147">
        <f>'р 7.1 2016- 2017'!H187</f>
        <v>14620.800000000001</v>
      </c>
    </row>
    <row r="43" spans="1:6" s="125" customFormat="1" ht="15" customHeight="1" hidden="1">
      <c r="A43" s="116"/>
      <c r="B43" s="117" t="s">
        <v>686</v>
      </c>
      <c r="C43" s="117" t="s">
        <v>288</v>
      </c>
      <c r="D43" s="126" t="s">
        <v>808</v>
      </c>
      <c r="E43" s="147">
        <v>0</v>
      </c>
      <c r="F43" s="147">
        <v>0</v>
      </c>
    </row>
    <row r="44" spans="1:6" s="125" customFormat="1" ht="15" customHeight="1">
      <c r="A44" s="128" t="s">
        <v>685</v>
      </c>
      <c r="B44" s="111" t="s">
        <v>662</v>
      </c>
      <c r="C44" s="111"/>
      <c r="D44" s="59" t="s">
        <v>250</v>
      </c>
      <c r="E44" s="149">
        <f>E45</f>
        <v>12.9</v>
      </c>
      <c r="F44" s="149">
        <f>F45</f>
        <v>12.9</v>
      </c>
    </row>
    <row r="45" spans="1:6" s="125" customFormat="1" ht="15" customHeight="1">
      <c r="A45" s="128"/>
      <c r="B45" s="117" t="s">
        <v>662</v>
      </c>
      <c r="C45" s="117" t="s">
        <v>689</v>
      </c>
      <c r="D45" s="126" t="s">
        <v>623</v>
      </c>
      <c r="E45" s="147">
        <f>'р 7.1 2016- 2017'!G203</f>
        <v>12.9</v>
      </c>
      <c r="F45" s="147">
        <f>'р 7.1 2016- 2017'!H203</f>
        <v>12.9</v>
      </c>
    </row>
    <row r="46" spans="1:6" s="125" customFormat="1" ht="33" customHeight="1">
      <c r="A46" s="128" t="s">
        <v>215</v>
      </c>
      <c r="B46" s="117"/>
      <c r="C46" s="117"/>
      <c r="D46" s="145" t="s">
        <v>155</v>
      </c>
      <c r="E46" s="149">
        <v>6162.33</v>
      </c>
      <c r="F46" s="149">
        <v>12538.615</v>
      </c>
    </row>
    <row r="47" spans="1:6" s="125" customFormat="1" ht="18.75" customHeight="1">
      <c r="A47" s="110"/>
      <c r="B47" s="111"/>
      <c r="C47" s="111"/>
      <c r="D47" s="59" t="s">
        <v>624</v>
      </c>
      <c r="E47" s="150">
        <f>E38+E44+E35+E31+E27+E25+E21+E19+E12+E46</f>
        <v>376752.11019999994</v>
      </c>
      <c r="F47" s="150">
        <f>F38+F44+F35+F31+F27+F25+F21+F19+F12+F46</f>
        <v>380969.3473599999</v>
      </c>
    </row>
    <row r="48" spans="1:5" ht="12.75">
      <c r="A48" s="131"/>
      <c r="B48" s="132"/>
      <c r="C48" s="132"/>
      <c r="D48" s="133"/>
      <c r="E48" s="6"/>
    </row>
    <row r="49" spans="1:5" ht="12.75">
      <c r="A49" s="131"/>
      <c r="B49" s="132"/>
      <c r="C49" s="132"/>
      <c r="D49" s="134"/>
      <c r="E49" s="6"/>
    </row>
    <row r="50" spans="1:5" ht="12.75">
      <c r="A50" s="131"/>
      <c r="B50" s="132"/>
      <c r="C50" s="132"/>
      <c r="D50" s="135"/>
      <c r="E50" s="6"/>
    </row>
    <row r="51" spans="1:5" ht="12.75">
      <c r="A51" s="131"/>
      <c r="B51" s="132"/>
      <c r="C51" s="132"/>
      <c r="D51" s="133"/>
      <c r="E51" s="6"/>
    </row>
    <row r="52" spans="1:5" ht="12.75">
      <c r="A52" s="131"/>
      <c r="B52" s="132"/>
      <c r="C52" s="131"/>
      <c r="D52" s="133"/>
      <c r="E52" s="6"/>
    </row>
    <row r="53" spans="1:5" ht="12.75">
      <c r="A53" s="131"/>
      <c r="B53" s="132"/>
      <c r="C53" s="131"/>
      <c r="D53" s="133"/>
      <c r="E53" s="6"/>
    </row>
    <row r="54" spans="1:5" ht="12.75">
      <c r="A54" s="131"/>
      <c r="B54" s="132"/>
      <c r="C54" s="131"/>
      <c r="D54" s="133"/>
      <c r="E54" s="136"/>
    </row>
    <row r="55" spans="1:5" ht="12.75">
      <c r="A55" s="131"/>
      <c r="B55" s="132"/>
      <c r="C55" s="131"/>
      <c r="D55" s="133"/>
      <c r="E55" s="6"/>
    </row>
    <row r="56" spans="1:5" ht="12.75">
      <c r="A56" s="131"/>
      <c r="B56" s="132"/>
      <c r="C56" s="131"/>
      <c r="D56" s="133"/>
      <c r="E56" s="6"/>
    </row>
    <row r="57" spans="1:5" ht="12.75">
      <c r="A57" s="131"/>
      <c r="B57" s="132"/>
      <c r="C57" s="131"/>
      <c r="D57" s="133"/>
      <c r="E57" s="6"/>
    </row>
    <row r="58" spans="1:5" ht="12.75">
      <c r="A58" s="131"/>
      <c r="B58" s="132"/>
      <c r="C58" s="132"/>
      <c r="D58" s="133"/>
      <c r="E58" s="6"/>
    </row>
    <row r="59" spans="1:5" s="140" customFormat="1" ht="12.75">
      <c r="A59" s="137"/>
      <c r="B59" s="138"/>
      <c r="C59" s="138"/>
      <c r="D59" s="135"/>
      <c r="E59" s="139"/>
    </row>
    <row r="60" spans="1:5" s="140" customFormat="1" ht="12.75" hidden="1">
      <c r="A60" s="137"/>
      <c r="B60" s="138"/>
      <c r="C60" s="138"/>
      <c r="D60" s="135"/>
      <c r="E60" s="139"/>
    </row>
    <row r="61" spans="1:5" s="140" customFormat="1" ht="12.75">
      <c r="A61" s="137"/>
      <c r="B61" s="138"/>
      <c r="C61" s="138"/>
      <c r="D61" s="135"/>
      <c r="E61" s="139"/>
    </row>
    <row r="62" spans="1:5" s="140" customFormat="1" ht="12.75">
      <c r="A62" s="131"/>
      <c r="B62" s="132"/>
      <c r="C62" s="132"/>
      <c r="D62" s="133"/>
      <c r="E62" s="139"/>
    </row>
    <row r="63" spans="1:5" s="140" customFormat="1" ht="12.75">
      <c r="A63" s="137"/>
      <c r="B63" s="138"/>
      <c r="C63" s="138"/>
      <c r="D63" s="135"/>
      <c r="E63" s="139"/>
    </row>
    <row r="64" spans="1:5" ht="12.75">
      <c r="A64" s="131"/>
      <c r="B64" s="132"/>
      <c r="C64" s="132"/>
      <c r="D64" s="133"/>
      <c r="E64" s="6"/>
    </row>
    <row r="65" spans="1:5" ht="12.75">
      <c r="A65" s="131"/>
      <c r="B65" s="132"/>
      <c r="C65" s="132"/>
      <c r="D65" s="133"/>
      <c r="E65" s="6"/>
    </row>
    <row r="66" spans="1:5" ht="12.75">
      <c r="A66" s="131"/>
      <c r="B66" s="132"/>
      <c r="C66" s="132"/>
      <c r="D66" s="133"/>
      <c r="E66" s="6"/>
    </row>
    <row r="67" spans="1:5" ht="12.75">
      <c r="A67" s="131"/>
      <c r="B67" s="132"/>
      <c r="C67" s="131"/>
      <c r="D67" s="133"/>
      <c r="E67" s="6"/>
    </row>
    <row r="68" spans="1:5" ht="12.75">
      <c r="A68" s="131"/>
      <c r="B68" s="132"/>
      <c r="C68" s="131"/>
      <c r="D68" s="133"/>
      <c r="E68" s="6"/>
    </row>
    <row r="69" spans="1:5" ht="12.75" hidden="1">
      <c r="A69" s="131"/>
      <c r="B69" s="132"/>
      <c r="C69" s="131">
        <v>3004</v>
      </c>
      <c r="D69" s="133" t="s">
        <v>625</v>
      </c>
      <c r="E69" s="6"/>
    </row>
    <row r="70" spans="1:5" ht="12.75" hidden="1">
      <c r="A70" s="131"/>
      <c r="B70" s="132"/>
      <c r="C70" s="131">
        <v>3003</v>
      </c>
      <c r="D70" s="133" t="s">
        <v>152</v>
      </c>
      <c r="E70" s="6"/>
    </row>
    <row r="71" spans="1:5" ht="14.25" customHeight="1">
      <c r="A71" s="131"/>
      <c r="B71" s="132"/>
      <c r="C71" s="131"/>
      <c r="D71" s="133"/>
      <c r="E71" s="6"/>
    </row>
    <row r="72" spans="1:5" ht="12.75">
      <c r="A72" s="131"/>
      <c r="B72" s="132"/>
      <c r="C72" s="131"/>
      <c r="D72" s="133"/>
      <c r="E72" s="6"/>
    </row>
    <row r="73" spans="1:5" ht="12.75">
      <c r="A73" s="131"/>
      <c r="B73" s="132"/>
      <c r="C73" s="131"/>
      <c r="D73" s="133"/>
      <c r="E73" s="6"/>
    </row>
    <row r="74" spans="1:5" ht="12.75">
      <c r="A74" s="131"/>
      <c r="B74" s="132"/>
      <c r="C74" s="131"/>
      <c r="D74" s="133"/>
      <c r="E74" s="6"/>
    </row>
    <row r="75" spans="1:5" ht="12.75">
      <c r="A75" s="131"/>
      <c r="B75" s="132"/>
      <c r="C75" s="131"/>
      <c r="D75" s="133"/>
      <c r="E75" s="6"/>
    </row>
    <row r="76" spans="1:5" ht="12.75">
      <c r="A76" s="131"/>
      <c r="B76" s="132"/>
      <c r="C76" s="131"/>
      <c r="D76" s="133"/>
      <c r="E76" s="6"/>
    </row>
    <row r="77" spans="1:5" ht="12.75" hidden="1">
      <c r="A77" s="131"/>
      <c r="B77" s="132"/>
      <c r="C77" s="131"/>
      <c r="D77" s="133"/>
      <c r="E77" s="6"/>
    </row>
    <row r="78" spans="1:5" ht="12.75">
      <c r="A78" s="131"/>
      <c r="B78" s="132"/>
      <c r="C78" s="131"/>
      <c r="D78" s="135"/>
      <c r="E78" s="6"/>
    </row>
    <row r="79" spans="1:5" ht="12.75">
      <c r="A79" s="131"/>
      <c r="B79" s="132"/>
      <c r="C79" s="131"/>
      <c r="D79" s="141"/>
      <c r="E79" s="6"/>
    </row>
    <row r="80" spans="1:5" ht="12.75">
      <c r="A80" s="131"/>
      <c r="B80" s="132"/>
      <c r="C80" s="131"/>
      <c r="D80" s="133"/>
      <c r="E80" s="6"/>
    </row>
    <row r="81" spans="1:5" ht="12.75">
      <c r="A81" s="131"/>
      <c r="B81" s="132"/>
      <c r="C81" s="131"/>
      <c r="D81" s="133"/>
      <c r="E81" s="6"/>
    </row>
    <row r="82" spans="1:5" ht="39.75" customHeight="1">
      <c r="A82" s="131"/>
      <c r="B82" s="132"/>
      <c r="C82" s="131"/>
      <c r="D82" s="141"/>
      <c r="E82" s="6"/>
    </row>
    <row r="83" spans="1:5" ht="12.75">
      <c r="A83" s="131"/>
      <c r="B83" s="132"/>
      <c r="C83" s="131"/>
      <c r="D83" s="141"/>
      <c r="E83" s="6"/>
    </row>
    <row r="84" spans="1:5" ht="12.75">
      <c r="A84" s="131"/>
      <c r="B84" s="132"/>
      <c r="C84" s="131"/>
      <c r="D84" s="141"/>
      <c r="E84" s="6"/>
    </row>
    <row r="85" spans="1:5" ht="12.75">
      <c r="A85" s="131"/>
      <c r="B85" s="132"/>
      <c r="C85" s="131"/>
      <c r="D85" s="141"/>
      <c r="E85" s="6"/>
    </row>
    <row r="86" spans="1:5" ht="12.75">
      <c r="A86" s="131"/>
      <c r="B86" s="132"/>
      <c r="C86" s="131"/>
      <c r="D86" s="141"/>
      <c r="E86" s="6"/>
    </row>
    <row r="87" spans="1:5" ht="12.75">
      <c r="A87" s="131"/>
      <c r="B87" s="132"/>
      <c r="C87" s="131"/>
      <c r="D87" s="141"/>
      <c r="E87" s="6"/>
    </row>
    <row r="88" spans="1:5" ht="12.75">
      <c r="A88" s="131"/>
      <c r="B88" s="132"/>
      <c r="C88" s="131"/>
      <c r="D88" s="141"/>
      <c r="E88" s="6"/>
    </row>
    <row r="89" spans="1:5" ht="12.75">
      <c r="A89" s="131"/>
      <c r="B89" s="132"/>
      <c r="C89" s="131"/>
      <c r="D89" s="141"/>
      <c r="E89" s="6"/>
    </row>
    <row r="90" spans="1:5" ht="12.75">
      <c r="A90" s="131"/>
      <c r="B90" s="132"/>
      <c r="C90" s="131"/>
      <c r="D90" s="141"/>
      <c r="E90" s="6"/>
    </row>
    <row r="91" spans="1:5" ht="12.75">
      <c r="A91" s="131"/>
      <c r="B91" s="132"/>
      <c r="C91" s="131"/>
      <c r="D91" s="141"/>
      <c r="E91" s="6"/>
    </row>
    <row r="92" spans="1:5" ht="14.25" customHeight="1">
      <c r="A92" s="142"/>
      <c r="B92" s="143"/>
      <c r="C92" s="131"/>
      <c r="D92" s="141"/>
      <c r="E92" s="6"/>
    </row>
    <row r="93" spans="1:5" ht="28.5" customHeight="1">
      <c r="A93" s="142"/>
      <c r="B93" s="143"/>
      <c r="C93" s="131"/>
      <c r="D93" s="141"/>
      <c r="E93" s="6"/>
    </row>
    <row r="94" spans="1:5" ht="15" customHeight="1">
      <c r="A94" s="142"/>
      <c r="B94" s="143"/>
      <c r="C94" s="131"/>
      <c r="D94" s="141"/>
      <c r="E94" s="6"/>
    </row>
    <row r="95" spans="1:5" s="140" customFormat="1" ht="12.75">
      <c r="A95" s="137"/>
      <c r="B95" s="138"/>
      <c r="C95" s="137"/>
      <c r="D95" s="135"/>
      <c r="E95" s="139"/>
    </row>
    <row r="96" spans="1:5" s="140" customFormat="1" ht="12.75">
      <c r="A96" s="137"/>
      <c r="B96" s="138"/>
      <c r="C96" s="137"/>
      <c r="D96" s="135"/>
      <c r="E96" s="139"/>
    </row>
    <row r="97" spans="1:5" ht="12.75">
      <c r="A97" s="131"/>
      <c r="B97" s="132"/>
      <c r="C97" s="131"/>
      <c r="D97" s="133"/>
      <c r="E97" s="6"/>
    </row>
    <row r="98" spans="1:5" ht="12.75">
      <c r="A98" s="131"/>
      <c r="B98" s="132"/>
      <c r="C98" s="131"/>
      <c r="D98" s="133"/>
      <c r="E98" s="6"/>
    </row>
    <row r="99" spans="1:5" ht="12.75">
      <c r="A99" s="131"/>
      <c r="B99" s="132"/>
      <c r="C99" s="131"/>
      <c r="D99" s="133"/>
      <c r="E99" s="6"/>
    </row>
    <row r="100" spans="1:5" s="9" customFormat="1" ht="12.75">
      <c r="A100" s="137"/>
      <c r="B100" s="138"/>
      <c r="C100" s="137"/>
      <c r="D100" s="144"/>
      <c r="E100" s="139"/>
    </row>
    <row r="101" spans="1:5" s="5" customFormat="1" ht="12.75">
      <c r="A101" s="131"/>
      <c r="B101" s="132"/>
      <c r="C101" s="131"/>
      <c r="D101" s="141"/>
      <c r="E101" s="6"/>
    </row>
    <row r="102" spans="1:5" s="9" customFormat="1" ht="12.75">
      <c r="A102" s="137"/>
      <c r="B102" s="138"/>
      <c r="C102" s="131"/>
      <c r="D102" s="141"/>
      <c r="E102" s="139"/>
    </row>
    <row r="103" spans="1:5" s="140" customFormat="1" ht="12.75">
      <c r="A103" s="137"/>
      <c r="B103" s="138"/>
      <c r="C103" s="137"/>
      <c r="D103" s="135"/>
      <c r="E103" s="139"/>
    </row>
    <row r="104" spans="1:5" ht="12.75">
      <c r="A104" s="142"/>
      <c r="B104" s="143"/>
      <c r="C104" s="131"/>
      <c r="D104" s="133"/>
      <c r="E104" s="6"/>
    </row>
    <row r="105" spans="1:5" ht="36.75" customHeight="1">
      <c r="A105" s="142"/>
      <c r="B105" s="143"/>
      <c r="C105" s="131"/>
      <c r="D105" s="133"/>
      <c r="E105" s="6"/>
    </row>
    <row r="106" spans="1:5" ht="12.75">
      <c r="A106" s="142"/>
      <c r="B106" s="143"/>
      <c r="C106" s="131"/>
      <c r="D106" s="133"/>
      <c r="E106" s="6"/>
    </row>
    <row r="107" spans="1:5" ht="12.75">
      <c r="A107" s="142"/>
      <c r="B107" s="143"/>
      <c r="C107" s="131"/>
      <c r="D107" s="133"/>
      <c r="E107" s="6"/>
    </row>
    <row r="108" spans="1:5" ht="12.75">
      <c r="A108" s="142"/>
      <c r="B108" s="143"/>
      <c r="C108" s="131"/>
      <c r="D108" s="133"/>
      <c r="E108" s="6"/>
    </row>
    <row r="109" spans="1:5" ht="12.75">
      <c r="A109" s="142"/>
      <c r="B109" s="143"/>
      <c r="C109" s="131"/>
      <c r="D109" s="133"/>
      <c r="E109" s="6"/>
    </row>
    <row r="110" spans="1:5" ht="12.75">
      <c r="A110" s="142"/>
      <c r="B110" s="143"/>
      <c r="C110" s="131"/>
      <c r="D110" s="133"/>
      <c r="E110" s="6"/>
    </row>
    <row r="111" spans="1:4" ht="12.75">
      <c r="A111" s="142"/>
      <c r="B111" s="143"/>
      <c r="C111" s="131"/>
      <c r="D111" s="133"/>
    </row>
    <row r="112" spans="1:4" ht="12.75">
      <c r="A112" s="142"/>
      <c r="B112" s="143"/>
      <c r="C112" s="131"/>
      <c r="D112" s="133"/>
    </row>
    <row r="113" spans="1:4" ht="12.75">
      <c r="A113" s="142"/>
      <c r="B113" s="143"/>
      <c r="C113" s="131"/>
      <c r="D113" s="133"/>
    </row>
    <row r="114" spans="1:4" ht="12.75">
      <c r="A114" s="142"/>
      <c r="B114" s="143"/>
      <c r="C114" s="131"/>
      <c r="D114" s="133"/>
    </row>
    <row r="115" spans="1:4" ht="12.75">
      <c r="A115" s="142"/>
      <c r="B115" s="143"/>
      <c r="C115" s="131"/>
      <c r="D115" s="133"/>
    </row>
    <row r="116" spans="1:4" ht="12.75">
      <c r="A116" s="142"/>
      <c r="B116" s="143"/>
      <c r="C116" s="131"/>
      <c r="D116" s="133"/>
    </row>
    <row r="117" spans="1:4" ht="12.75">
      <c r="A117" s="142"/>
      <c r="B117" s="143"/>
      <c r="C117" s="131"/>
      <c r="D117" s="133"/>
    </row>
    <row r="118" spans="1:4" ht="12.75">
      <c r="A118" s="142"/>
      <c r="B118" s="143"/>
      <c r="C118" s="131"/>
      <c r="D118" s="133"/>
    </row>
    <row r="119" spans="1:4" ht="12.75">
      <c r="A119" s="142"/>
      <c r="B119" s="143"/>
      <c r="C119" s="131"/>
      <c r="D119" s="133"/>
    </row>
    <row r="120" spans="1:4" ht="12.75">
      <c r="A120" s="142"/>
      <c r="B120" s="143"/>
      <c r="C120" s="131"/>
      <c r="D120" s="133"/>
    </row>
    <row r="121" spans="1:4" ht="12.75">
      <c r="A121" s="142"/>
      <c r="B121" s="143"/>
      <c r="C121" s="131"/>
      <c r="D121" s="133"/>
    </row>
    <row r="122" spans="1:4" ht="12.75">
      <c r="A122" s="142"/>
      <c r="B122" s="143"/>
      <c r="C122" s="131"/>
      <c r="D122" s="133"/>
    </row>
    <row r="123" spans="1:4" ht="12.75">
      <c r="A123" s="142"/>
      <c r="B123" s="143"/>
      <c r="C123" s="131"/>
      <c r="D123" s="133"/>
    </row>
    <row r="124" spans="1:4" ht="12.75">
      <c r="A124" s="142"/>
      <c r="B124" s="143"/>
      <c r="C124" s="131"/>
      <c r="D124" s="133"/>
    </row>
    <row r="125" spans="1:4" ht="12.75">
      <c r="A125" s="142"/>
      <c r="B125" s="143"/>
      <c r="C125" s="131"/>
      <c r="D125" s="133"/>
    </row>
    <row r="126" spans="1:4" ht="12.75">
      <c r="A126" s="142"/>
      <c r="B126" s="143"/>
      <c r="C126" s="131"/>
      <c r="D126" s="133"/>
    </row>
    <row r="127" spans="1:4" ht="12.75">
      <c r="A127" s="142"/>
      <c r="B127" s="143"/>
      <c r="C127" s="131"/>
      <c r="D127" s="133"/>
    </row>
    <row r="128" spans="1:4" ht="12.75">
      <c r="A128" s="142"/>
      <c r="B128" s="143"/>
      <c r="C128" s="131"/>
      <c r="D128" s="133"/>
    </row>
    <row r="129" spans="1:4" ht="12.75">
      <c r="A129" s="142"/>
      <c r="B129" s="143"/>
      <c r="C129" s="131"/>
      <c r="D129" s="133"/>
    </row>
    <row r="130" spans="1:4" ht="12.75">
      <c r="A130" s="142"/>
      <c r="B130" s="143"/>
      <c r="C130" s="131"/>
      <c r="D130" s="133"/>
    </row>
    <row r="131" spans="1:4" ht="12.75">
      <c r="A131" s="142"/>
      <c r="B131" s="143"/>
      <c r="C131" s="131"/>
      <c r="D131" s="133"/>
    </row>
    <row r="132" spans="1:4" ht="12.75">
      <c r="A132" s="142"/>
      <c r="B132" s="143"/>
      <c r="C132" s="131"/>
      <c r="D132" s="133"/>
    </row>
    <row r="133" spans="1:4" ht="12.75">
      <c r="A133" s="142"/>
      <c r="B133" s="143"/>
      <c r="C133" s="131"/>
      <c r="D133" s="133"/>
    </row>
    <row r="134" spans="1:4" ht="12.75">
      <c r="A134" s="142"/>
      <c r="B134" s="143"/>
      <c r="C134" s="131"/>
      <c r="D134" s="133"/>
    </row>
    <row r="135" spans="1:4" ht="12.75">
      <c r="A135" s="142"/>
      <c r="B135" s="143"/>
      <c r="C135" s="131"/>
      <c r="D135" s="133"/>
    </row>
    <row r="136" spans="1:4" ht="12.75">
      <c r="A136" s="142"/>
      <c r="B136" s="143"/>
      <c r="C136" s="131"/>
      <c r="D136" s="133"/>
    </row>
    <row r="137" spans="1:4" ht="12.75">
      <c r="A137" s="142"/>
      <c r="B137" s="143"/>
      <c r="C137" s="131"/>
      <c r="D137" s="133"/>
    </row>
    <row r="138" spans="1:4" ht="12.75">
      <c r="A138" s="142"/>
      <c r="B138" s="143"/>
      <c r="C138" s="131"/>
      <c r="D138" s="133"/>
    </row>
    <row r="139" spans="1:4" ht="12.75">
      <c r="A139" s="142"/>
      <c r="B139" s="143"/>
      <c r="C139" s="131"/>
      <c r="D139" s="133"/>
    </row>
    <row r="140" spans="1:4" ht="12.75">
      <c r="A140" s="142"/>
      <c r="B140" s="143"/>
      <c r="C140" s="131"/>
      <c r="D140" s="133"/>
    </row>
    <row r="141" spans="1:4" ht="12.75">
      <c r="A141" s="142"/>
      <c r="B141" s="143"/>
      <c r="C141" s="131"/>
      <c r="D141" s="133"/>
    </row>
    <row r="142" spans="1:4" ht="12.75">
      <c r="A142" s="142"/>
      <c r="B142" s="143"/>
      <c r="C142" s="131"/>
      <c r="D142" s="133"/>
    </row>
    <row r="143" spans="1:4" ht="12.75">
      <c r="A143" s="142"/>
      <c r="B143" s="143"/>
      <c r="C143" s="131"/>
      <c r="D143" s="133"/>
    </row>
    <row r="144" spans="1:4" ht="12.75">
      <c r="A144" s="142"/>
      <c r="B144" s="143"/>
      <c r="C144" s="131"/>
      <c r="D144" s="133"/>
    </row>
    <row r="145" spans="1:4" ht="12.75">
      <c r="A145" s="142"/>
      <c r="B145" s="143"/>
      <c r="C145" s="131"/>
      <c r="D145" s="133"/>
    </row>
    <row r="146" spans="1:4" ht="12.75">
      <c r="A146" s="142"/>
      <c r="B146" s="143"/>
      <c r="C146" s="131"/>
      <c r="D146" s="133"/>
    </row>
    <row r="147" spans="1:4" ht="12.75">
      <c r="A147" s="142"/>
      <c r="B147" s="143"/>
      <c r="C147" s="131"/>
      <c r="D147" s="133"/>
    </row>
    <row r="148" spans="1:4" ht="12.75">
      <c r="A148" s="142"/>
      <c r="B148" s="143"/>
      <c r="C148" s="131"/>
      <c r="D148" s="133"/>
    </row>
    <row r="149" spans="1:4" ht="12.75">
      <c r="A149" s="142"/>
      <c r="B149" s="143"/>
      <c r="C149" s="131"/>
      <c r="D149" s="133"/>
    </row>
    <row r="150" spans="1:4" ht="12.75">
      <c r="A150" s="142"/>
      <c r="B150" s="143"/>
      <c r="C150" s="131"/>
      <c r="D150" s="133"/>
    </row>
    <row r="151" spans="1:4" ht="12.75">
      <c r="A151" s="142"/>
      <c r="B151" s="143"/>
      <c r="C151" s="131"/>
      <c r="D151" s="133"/>
    </row>
    <row r="152" spans="1:4" ht="12.75">
      <c r="A152" s="142"/>
      <c r="B152" s="143"/>
      <c r="C152" s="131"/>
      <c r="D152" s="133"/>
    </row>
    <row r="153" spans="1:4" ht="12.75">
      <c r="A153" s="142"/>
      <c r="B153" s="143"/>
      <c r="C153" s="131"/>
      <c r="D153" s="133"/>
    </row>
    <row r="154" spans="1:4" ht="12.75">
      <c r="A154" s="142"/>
      <c r="B154" s="143"/>
      <c r="C154" s="131"/>
      <c r="D154" s="133"/>
    </row>
    <row r="155" spans="1:4" ht="12.75">
      <c r="A155" s="142"/>
      <c r="B155" s="143"/>
      <c r="C155" s="131"/>
      <c r="D155" s="133"/>
    </row>
    <row r="156" spans="1:4" ht="12.75">
      <c r="A156" s="142"/>
      <c r="B156" s="143"/>
      <c r="C156" s="131"/>
      <c r="D156" s="133"/>
    </row>
    <row r="157" spans="1:4" ht="12.75">
      <c r="A157" s="142"/>
      <c r="B157" s="143"/>
      <c r="C157" s="131"/>
      <c r="D157" s="133"/>
    </row>
    <row r="158" spans="1:4" ht="12.75">
      <c r="A158" s="142"/>
      <c r="B158" s="143"/>
      <c r="C158" s="131"/>
      <c r="D158" s="133"/>
    </row>
    <row r="159" spans="1:4" ht="12.75">
      <c r="A159" s="142"/>
      <c r="B159" s="143"/>
      <c r="C159" s="131"/>
      <c r="D159" s="133"/>
    </row>
    <row r="160" spans="1:4" ht="12.75">
      <c r="A160" s="142"/>
      <c r="B160" s="143"/>
      <c r="C160" s="131"/>
      <c r="D160" s="133"/>
    </row>
    <row r="161" spans="1:4" ht="12.75">
      <c r="A161" s="142"/>
      <c r="B161" s="143"/>
      <c r="C161" s="131"/>
      <c r="D161" s="133"/>
    </row>
    <row r="162" spans="1:4" ht="12.75">
      <c r="A162" s="142"/>
      <c r="B162" s="143"/>
      <c r="C162" s="131"/>
      <c r="D162" s="133"/>
    </row>
    <row r="163" spans="1:4" ht="12.75">
      <c r="A163" s="142"/>
      <c r="B163" s="143"/>
      <c r="C163" s="131"/>
      <c r="D163" s="133"/>
    </row>
    <row r="164" spans="1:4" ht="12.75">
      <c r="A164" s="142"/>
      <c r="B164" s="143"/>
      <c r="C164" s="131"/>
      <c r="D164" s="133"/>
    </row>
    <row r="165" spans="1:4" ht="12.75">
      <c r="A165" s="142"/>
      <c r="B165" s="143"/>
      <c r="C165" s="131"/>
      <c r="D165" s="133"/>
    </row>
    <row r="166" spans="1:4" ht="12.75">
      <c r="A166" s="142"/>
      <c r="B166" s="143"/>
      <c r="C166" s="131"/>
      <c r="D166" s="133"/>
    </row>
    <row r="167" spans="1:4" ht="12.75">
      <c r="A167" s="142"/>
      <c r="B167" s="143"/>
      <c r="C167" s="131"/>
      <c r="D167" s="133"/>
    </row>
    <row r="168" spans="1:4" ht="12.75">
      <c r="A168" s="142"/>
      <c r="B168" s="143"/>
      <c r="C168" s="131"/>
      <c r="D168" s="133"/>
    </row>
    <row r="169" spans="1:4" ht="12.75">
      <c r="A169" s="142"/>
      <c r="B169" s="143"/>
      <c r="C169" s="131"/>
      <c r="D169" s="133"/>
    </row>
    <row r="170" spans="1:4" ht="12.75">
      <c r="A170" s="142"/>
      <c r="B170" s="143"/>
      <c r="C170" s="131"/>
      <c r="D170" s="133"/>
    </row>
    <row r="171" spans="1:4" ht="12.75">
      <c r="A171" s="142"/>
      <c r="B171" s="143"/>
      <c r="C171" s="131"/>
      <c r="D171" s="133"/>
    </row>
    <row r="172" spans="1:4" ht="12.75">
      <c r="A172" s="142"/>
      <c r="B172" s="143"/>
      <c r="C172" s="131"/>
      <c r="D172" s="133"/>
    </row>
    <row r="173" spans="1:4" ht="12.75">
      <c r="A173" s="142"/>
      <c r="B173" s="143"/>
      <c r="C173" s="131"/>
      <c r="D173" s="133"/>
    </row>
    <row r="174" spans="1:4" ht="12.75">
      <c r="A174" s="142"/>
      <c r="B174" s="143"/>
      <c r="C174" s="131"/>
      <c r="D174" s="133"/>
    </row>
    <row r="175" spans="1:4" ht="12.75">
      <c r="A175" s="142"/>
      <c r="B175" s="143"/>
      <c r="C175" s="131"/>
      <c r="D175" s="133"/>
    </row>
    <row r="176" spans="1:4" ht="12.75">
      <c r="A176" s="142"/>
      <c r="B176" s="143"/>
      <c r="C176" s="131"/>
      <c r="D176" s="133"/>
    </row>
    <row r="177" spans="1:4" ht="12.75">
      <c r="A177" s="142"/>
      <c r="B177" s="143"/>
      <c r="C177" s="131"/>
      <c r="D177" s="133"/>
    </row>
    <row r="178" spans="1:4" ht="12.75">
      <c r="A178" s="142"/>
      <c r="B178" s="143"/>
      <c r="C178" s="131"/>
      <c r="D178" s="133"/>
    </row>
    <row r="179" spans="1:4" ht="12.75">
      <c r="A179" s="142"/>
      <c r="B179" s="143"/>
      <c r="C179" s="131"/>
      <c r="D179" s="133"/>
    </row>
    <row r="180" spans="1:4" ht="12.75">
      <c r="A180" s="142"/>
      <c r="B180" s="143"/>
      <c r="C180" s="131"/>
      <c r="D180" s="133"/>
    </row>
    <row r="181" spans="1:4" ht="12.75">
      <c r="A181" s="142"/>
      <c r="B181" s="143"/>
      <c r="C181" s="131"/>
      <c r="D181" s="133"/>
    </row>
    <row r="182" spans="1:4" ht="12.75">
      <c r="A182" s="142"/>
      <c r="B182" s="143"/>
      <c r="C182" s="131"/>
      <c r="D182" s="133"/>
    </row>
    <row r="183" spans="1:4" ht="12.75">
      <c r="A183" s="142"/>
      <c r="B183" s="143"/>
      <c r="C183" s="131"/>
      <c r="D183" s="133"/>
    </row>
    <row r="184" spans="1:4" ht="12.75">
      <c r="A184" s="142"/>
      <c r="B184" s="143"/>
      <c r="C184" s="131"/>
      <c r="D184" s="133"/>
    </row>
    <row r="185" spans="1:4" ht="12.75">
      <c r="A185" s="142"/>
      <c r="B185" s="143"/>
      <c r="C185" s="131"/>
      <c r="D185" s="133"/>
    </row>
    <row r="186" spans="1:4" ht="12.75">
      <c r="A186" s="142"/>
      <c r="B186" s="143"/>
      <c r="C186" s="131"/>
      <c r="D186" s="133"/>
    </row>
    <row r="187" spans="1:4" ht="12.75">
      <c r="A187" s="142"/>
      <c r="B187" s="143"/>
      <c r="C187" s="131"/>
      <c r="D187" s="133"/>
    </row>
    <row r="188" spans="1:4" ht="12.75">
      <c r="A188" s="142"/>
      <c r="B188" s="143"/>
      <c r="C188" s="131"/>
      <c r="D188" s="133"/>
    </row>
    <row r="189" spans="1:4" ht="12.75">
      <c r="A189" s="142"/>
      <c r="B189" s="143"/>
      <c r="C189" s="131"/>
      <c r="D189" s="133"/>
    </row>
    <row r="190" spans="1:4" ht="12.75">
      <c r="A190" s="142"/>
      <c r="B190" s="143"/>
      <c r="C190" s="131"/>
      <c r="D190" s="133"/>
    </row>
    <row r="191" spans="1:4" ht="12.75">
      <c r="A191" s="142"/>
      <c r="B191" s="143"/>
      <c r="C191" s="131"/>
      <c r="D191" s="133"/>
    </row>
    <row r="192" spans="1:4" ht="12.75">
      <c r="A192" s="142"/>
      <c r="B192" s="143"/>
      <c r="C192" s="131"/>
      <c r="D192" s="133"/>
    </row>
    <row r="193" spans="1:4" ht="12.75">
      <c r="A193" s="142"/>
      <c r="B193" s="143"/>
      <c r="C193" s="131"/>
      <c r="D193" s="133"/>
    </row>
    <row r="194" spans="1:4" ht="12.75">
      <c r="A194" s="142"/>
      <c r="B194" s="143"/>
      <c r="C194" s="131"/>
      <c r="D194" s="133"/>
    </row>
    <row r="195" spans="1:4" ht="12.75">
      <c r="A195" s="142"/>
      <c r="B195" s="143"/>
      <c r="C195" s="131"/>
      <c r="D195" s="133"/>
    </row>
    <row r="196" spans="1:4" ht="12.75">
      <c r="A196" s="142"/>
      <c r="B196" s="143"/>
      <c r="C196" s="131"/>
      <c r="D196" s="133"/>
    </row>
    <row r="197" spans="1:4" ht="12.75">
      <c r="A197" s="142"/>
      <c r="B197" s="143"/>
      <c r="C197" s="131"/>
      <c r="D197" s="133"/>
    </row>
    <row r="198" spans="1:4" ht="12.75">
      <c r="A198" s="142"/>
      <c r="B198" s="143"/>
      <c r="C198" s="131"/>
      <c r="D198" s="133"/>
    </row>
    <row r="199" spans="1:4" ht="12.75">
      <c r="A199" s="142"/>
      <c r="B199" s="143"/>
      <c r="C199" s="131"/>
      <c r="D199" s="133"/>
    </row>
    <row r="200" spans="1:4" ht="12.75">
      <c r="A200" s="142"/>
      <c r="B200" s="143"/>
      <c r="C200" s="131"/>
      <c r="D200" s="133"/>
    </row>
    <row r="201" spans="1:4" ht="12.75">
      <c r="A201" s="142"/>
      <c r="B201" s="143"/>
      <c r="C201" s="131"/>
      <c r="D201" s="133"/>
    </row>
    <row r="202" spans="1:4" ht="12.75">
      <c r="A202" s="142"/>
      <c r="B202" s="143"/>
      <c r="C202" s="131"/>
      <c r="D202" s="143"/>
    </row>
    <row r="203" spans="1:4" ht="12.75">
      <c r="A203" s="142"/>
      <c r="B203" s="143"/>
      <c r="C203" s="131"/>
      <c r="D203" s="143"/>
    </row>
    <row r="204" spans="1:4" ht="12.75">
      <c r="A204" s="142"/>
      <c r="B204" s="143"/>
      <c r="C204" s="131"/>
      <c r="D204" s="143"/>
    </row>
    <row r="205" spans="1:4" ht="12.75">
      <c r="A205" s="142"/>
      <c r="B205" s="143"/>
      <c r="C205" s="131"/>
      <c r="D205" s="143"/>
    </row>
    <row r="206" spans="1:4" ht="12.75">
      <c r="A206" s="142"/>
      <c r="B206" s="143"/>
      <c r="C206" s="131"/>
      <c r="D206" s="143"/>
    </row>
    <row r="207" spans="1:4" ht="12.75">
      <c r="A207" s="142"/>
      <c r="B207" s="143"/>
      <c r="C207" s="131"/>
      <c r="D207" s="143"/>
    </row>
    <row r="208" spans="1:4" ht="12.75">
      <c r="A208" s="142"/>
      <c r="B208" s="143"/>
      <c r="C208" s="131"/>
      <c r="D208" s="143"/>
    </row>
    <row r="209" spans="1:4" ht="12.75">
      <c r="A209" s="142"/>
      <c r="B209" s="143"/>
      <c r="C209" s="131"/>
      <c r="D209" s="143"/>
    </row>
    <row r="210" spans="1:4" ht="12.75">
      <c r="A210" s="142"/>
      <c r="B210" s="143"/>
      <c r="C210" s="131"/>
      <c r="D210" s="143"/>
    </row>
    <row r="211" spans="1:4" ht="12.75">
      <c r="A211" s="142"/>
      <c r="B211" s="143"/>
      <c r="C211" s="131"/>
      <c r="D211" s="143"/>
    </row>
    <row r="212" spans="1:4" ht="12.75">
      <c r="A212" s="142"/>
      <c r="B212" s="143"/>
      <c r="C212" s="131"/>
      <c r="D212" s="143"/>
    </row>
    <row r="213" spans="1:4" ht="12.75">
      <c r="A213" s="142"/>
      <c r="B213" s="143"/>
      <c r="C213" s="131"/>
      <c r="D213" s="143"/>
    </row>
    <row r="214" spans="1:4" ht="12.75">
      <c r="A214" s="142"/>
      <c r="B214" s="143"/>
      <c r="C214" s="131"/>
      <c r="D214" s="143"/>
    </row>
    <row r="215" spans="1:4" ht="12.75">
      <c r="A215" s="142"/>
      <c r="B215" s="143"/>
      <c r="C215" s="131"/>
      <c r="D215" s="143"/>
    </row>
    <row r="216" spans="1:4" ht="12.75">
      <c r="A216" s="142"/>
      <c r="B216" s="143"/>
      <c r="C216" s="131"/>
      <c r="D216" s="143"/>
    </row>
    <row r="217" spans="1:4" ht="12.75">
      <c r="A217" s="142"/>
      <c r="B217" s="143"/>
      <c r="C217" s="131"/>
      <c r="D217" s="143"/>
    </row>
    <row r="218" spans="1:4" ht="12.75">
      <c r="A218" s="142"/>
      <c r="B218" s="143"/>
      <c r="C218" s="131"/>
      <c r="D218" s="143"/>
    </row>
    <row r="219" spans="1:4" ht="12.75">
      <c r="A219" s="142"/>
      <c r="B219" s="143"/>
      <c r="C219" s="131"/>
      <c r="D219" s="143"/>
    </row>
    <row r="220" spans="1:4" ht="12.75">
      <c r="A220" s="142"/>
      <c r="B220" s="143"/>
      <c r="C220" s="131"/>
      <c r="D220" s="143"/>
    </row>
    <row r="221" spans="1:4" ht="12.75">
      <c r="A221" s="142"/>
      <c r="B221" s="143"/>
      <c r="C221" s="131"/>
      <c r="D221" s="143"/>
    </row>
    <row r="222" spans="1:4" ht="12.75">
      <c r="A222" s="142"/>
      <c r="B222" s="143"/>
      <c r="C222" s="131"/>
      <c r="D222" s="143"/>
    </row>
    <row r="223" spans="1:4" ht="12.75">
      <c r="A223" s="142"/>
      <c r="B223" s="143"/>
      <c r="C223" s="131"/>
      <c r="D223" s="143"/>
    </row>
    <row r="224" spans="1:4" ht="12.75">
      <c r="A224" s="142"/>
      <c r="B224" s="143"/>
      <c r="C224" s="131"/>
      <c r="D224" s="143"/>
    </row>
    <row r="225" spans="1:4" ht="12.75">
      <c r="A225" s="142"/>
      <c r="B225" s="143"/>
      <c r="C225" s="131"/>
      <c r="D225" s="143"/>
    </row>
    <row r="226" spans="1:4" ht="12.75">
      <c r="A226" s="142"/>
      <c r="B226" s="143"/>
      <c r="C226" s="131"/>
      <c r="D226" s="143"/>
    </row>
    <row r="227" spans="1:4" ht="12.75">
      <c r="A227" s="142"/>
      <c r="B227" s="143"/>
      <c r="C227" s="131"/>
      <c r="D227" s="143"/>
    </row>
    <row r="228" spans="1:4" ht="12.75">
      <c r="A228" s="142"/>
      <c r="B228" s="143"/>
      <c r="C228" s="131"/>
      <c r="D228" s="143"/>
    </row>
    <row r="229" spans="1:4" ht="12.75">
      <c r="A229" s="142"/>
      <c r="B229" s="143"/>
      <c r="C229" s="131"/>
      <c r="D229" s="143"/>
    </row>
    <row r="230" spans="1:4" ht="12.75">
      <c r="A230" s="142"/>
      <c r="B230" s="143"/>
      <c r="C230" s="131"/>
      <c r="D230" s="143"/>
    </row>
    <row r="231" spans="1:4" ht="12.75">
      <c r="A231" s="142"/>
      <c r="B231" s="143"/>
      <c r="C231" s="131"/>
      <c r="D231" s="143"/>
    </row>
    <row r="232" spans="1:4" ht="12.75">
      <c r="A232" s="142"/>
      <c r="B232" s="143"/>
      <c r="C232" s="131"/>
      <c r="D232" s="143"/>
    </row>
    <row r="233" spans="1:4" ht="12.75">
      <c r="A233" s="142"/>
      <c r="B233" s="143"/>
      <c r="C233" s="131"/>
      <c r="D233" s="143"/>
    </row>
    <row r="234" spans="1:4" ht="12.75">
      <c r="A234" s="142"/>
      <c r="B234" s="143"/>
      <c r="C234" s="131"/>
      <c r="D234" s="143"/>
    </row>
    <row r="235" spans="1:4" ht="12.75">
      <c r="A235" s="142"/>
      <c r="B235" s="143"/>
      <c r="C235" s="131"/>
      <c r="D235" s="143"/>
    </row>
    <row r="236" spans="1:4" ht="12.75">
      <c r="A236" s="142"/>
      <c r="B236" s="143"/>
      <c r="C236" s="131"/>
      <c r="D236" s="143"/>
    </row>
    <row r="237" spans="1:4" ht="12.75">
      <c r="A237" s="142"/>
      <c r="B237" s="143"/>
      <c r="C237" s="131"/>
      <c r="D237" s="143"/>
    </row>
    <row r="238" spans="1:4" ht="12.75">
      <c r="A238" s="142"/>
      <c r="B238" s="143"/>
      <c r="C238" s="131"/>
      <c r="D238" s="143"/>
    </row>
    <row r="239" spans="1:4" ht="12.75">
      <c r="A239" s="142"/>
      <c r="B239" s="143"/>
      <c r="C239" s="131"/>
      <c r="D239" s="143"/>
    </row>
    <row r="240" spans="1:4" ht="12.75">
      <c r="A240" s="142"/>
      <c r="B240" s="143"/>
      <c r="C240" s="131"/>
      <c r="D240" s="143"/>
    </row>
    <row r="241" spans="1:4" ht="12.75">
      <c r="A241" s="142"/>
      <c r="B241" s="143"/>
      <c r="C241" s="131"/>
      <c r="D241" s="143"/>
    </row>
    <row r="242" spans="1:4" ht="12.75">
      <c r="A242" s="142"/>
      <c r="B242" s="143"/>
      <c r="C242" s="131"/>
      <c r="D242" s="143"/>
    </row>
    <row r="243" spans="1:4" ht="12.75">
      <c r="A243" s="142"/>
      <c r="B243" s="143"/>
      <c r="C243" s="131"/>
      <c r="D243" s="143"/>
    </row>
    <row r="244" spans="1:4" ht="12.75">
      <c r="A244" s="142"/>
      <c r="B244" s="143"/>
      <c r="C244" s="131"/>
      <c r="D244" s="143"/>
    </row>
    <row r="245" spans="1:4" ht="12.75">
      <c r="A245" s="142"/>
      <c r="B245" s="143"/>
      <c r="C245" s="131"/>
      <c r="D245" s="143"/>
    </row>
    <row r="246" spans="1:4" ht="12.75">
      <c r="A246" s="142"/>
      <c r="B246" s="143"/>
      <c r="C246" s="131"/>
      <c r="D246" s="143"/>
    </row>
    <row r="247" spans="1:4" ht="12.75">
      <c r="A247" s="142"/>
      <c r="B247" s="143"/>
      <c r="C247" s="131"/>
      <c r="D247" s="143"/>
    </row>
    <row r="248" spans="1:4" ht="12.75">
      <c r="A248" s="142"/>
      <c r="B248" s="143"/>
      <c r="C248" s="131"/>
      <c r="D248" s="143"/>
    </row>
    <row r="249" spans="1:4" ht="12.75">
      <c r="A249" s="142"/>
      <c r="B249" s="143"/>
      <c r="C249" s="131"/>
      <c r="D249" s="143"/>
    </row>
    <row r="250" spans="1:4" ht="12.75">
      <c r="A250" s="142"/>
      <c r="B250" s="143"/>
      <c r="C250" s="131"/>
      <c r="D250" s="143"/>
    </row>
    <row r="251" spans="1:4" ht="12.75">
      <c r="A251" s="142"/>
      <c r="B251" s="143"/>
      <c r="C251" s="131"/>
      <c r="D251" s="143"/>
    </row>
    <row r="252" spans="1:4" ht="12.75">
      <c r="A252" s="142"/>
      <c r="B252" s="143"/>
      <c r="C252" s="131"/>
      <c r="D252" s="143"/>
    </row>
    <row r="253" spans="1:4" ht="12.75">
      <c r="A253" s="142"/>
      <c r="B253" s="143"/>
      <c r="C253" s="131"/>
      <c r="D253" s="143"/>
    </row>
    <row r="254" spans="1:4" ht="12.75">
      <c r="A254" s="142"/>
      <c r="B254" s="143"/>
      <c r="C254" s="131"/>
      <c r="D254" s="143"/>
    </row>
    <row r="255" spans="1:4" ht="12.75">
      <c r="A255" s="142"/>
      <c r="B255" s="143"/>
      <c r="C255" s="131"/>
      <c r="D255" s="143"/>
    </row>
    <row r="256" spans="1:4" ht="12.75">
      <c r="A256" s="142"/>
      <c r="B256" s="143"/>
      <c r="C256" s="131"/>
      <c r="D256" s="143"/>
    </row>
    <row r="257" spans="1:4" ht="12.75">
      <c r="A257" s="142"/>
      <c r="B257" s="143"/>
      <c r="C257" s="131"/>
      <c r="D257" s="143"/>
    </row>
    <row r="258" spans="1:4" ht="12.75">
      <c r="A258" s="142"/>
      <c r="B258" s="143"/>
      <c r="C258" s="131"/>
      <c r="D258" s="143"/>
    </row>
    <row r="259" spans="1:4" ht="12.75">
      <c r="A259" s="142"/>
      <c r="B259" s="143"/>
      <c r="C259" s="131"/>
      <c r="D259" s="143"/>
    </row>
    <row r="260" spans="1:4" ht="12.75">
      <c r="A260" s="142"/>
      <c r="B260" s="143"/>
      <c r="C260" s="131"/>
      <c r="D260" s="143"/>
    </row>
    <row r="261" spans="1:4" ht="12.75">
      <c r="A261" s="142"/>
      <c r="B261" s="143"/>
      <c r="C261" s="131"/>
      <c r="D261" s="143"/>
    </row>
    <row r="262" spans="1:4" ht="12.75">
      <c r="A262" s="142"/>
      <c r="B262" s="143"/>
      <c r="C262" s="131"/>
      <c r="D262" s="143"/>
    </row>
    <row r="263" spans="1:4" ht="12.75">
      <c r="A263" s="142"/>
      <c r="B263" s="143"/>
      <c r="C263" s="131"/>
      <c r="D263" s="143"/>
    </row>
    <row r="264" spans="1:4" ht="12.75">
      <c r="A264" s="142"/>
      <c r="B264" s="143"/>
      <c r="C264" s="131"/>
      <c r="D264" s="143"/>
    </row>
    <row r="265" spans="1:4" ht="12.75">
      <c r="A265" s="142"/>
      <c r="B265" s="143"/>
      <c r="C265" s="131"/>
      <c r="D265" s="143"/>
    </row>
    <row r="266" spans="1:4" ht="12.75">
      <c r="A266" s="142"/>
      <c r="B266" s="143"/>
      <c r="C266" s="131"/>
      <c r="D266" s="143"/>
    </row>
    <row r="267" spans="1:4" ht="12.75">
      <c r="A267" s="142"/>
      <c r="B267" s="143"/>
      <c r="C267" s="131"/>
      <c r="D267" s="143"/>
    </row>
    <row r="268" spans="1:4" ht="12.75">
      <c r="A268" s="142"/>
      <c r="B268" s="143"/>
      <c r="C268" s="131"/>
      <c r="D268" s="143"/>
    </row>
    <row r="269" spans="1:4" ht="12.75">
      <c r="A269" s="142"/>
      <c r="B269" s="143"/>
      <c r="C269" s="131"/>
      <c r="D269" s="143"/>
    </row>
    <row r="270" spans="1:4" ht="12.75">
      <c r="A270" s="142"/>
      <c r="B270" s="143"/>
      <c r="C270" s="131"/>
      <c r="D270" s="143"/>
    </row>
    <row r="271" spans="1:4" ht="12.75">
      <c r="A271" s="142"/>
      <c r="B271" s="143"/>
      <c r="C271" s="131"/>
      <c r="D271" s="143"/>
    </row>
    <row r="272" spans="1:4" ht="12.75">
      <c r="A272" s="142"/>
      <c r="B272" s="143"/>
      <c r="C272" s="131"/>
      <c r="D272" s="143"/>
    </row>
    <row r="273" spans="1:4" ht="12.75">
      <c r="A273" s="142"/>
      <c r="B273" s="143"/>
      <c r="C273" s="131"/>
      <c r="D273" s="143"/>
    </row>
    <row r="274" spans="1:4" ht="12.75">
      <c r="A274" s="142"/>
      <c r="B274" s="143"/>
      <c r="C274" s="131"/>
      <c r="D274" s="143"/>
    </row>
    <row r="275" spans="1:4" ht="12.75">
      <c r="A275" s="142"/>
      <c r="B275" s="143"/>
      <c r="C275" s="131"/>
      <c r="D275" s="143"/>
    </row>
    <row r="276" spans="1:4" ht="12.75">
      <c r="A276" s="142"/>
      <c r="B276" s="143"/>
      <c r="C276" s="131"/>
      <c r="D276" s="143"/>
    </row>
    <row r="277" spans="1:4" ht="12.75">
      <c r="A277" s="142"/>
      <c r="B277" s="143"/>
      <c r="C277" s="131"/>
      <c r="D277" s="143"/>
    </row>
    <row r="278" spans="1:4" ht="12.75">
      <c r="A278" s="142"/>
      <c r="B278" s="143"/>
      <c r="C278" s="131"/>
      <c r="D278" s="143"/>
    </row>
    <row r="279" spans="1:4" ht="12.75">
      <c r="A279" s="142"/>
      <c r="B279" s="143"/>
      <c r="C279" s="131"/>
      <c r="D279" s="143"/>
    </row>
    <row r="280" spans="1:4" ht="12.75">
      <c r="A280" s="142"/>
      <c r="B280" s="143"/>
      <c r="C280" s="131"/>
      <c r="D280" s="143"/>
    </row>
    <row r="281" spans="1:4" ht="12.75">
      <c r="A281" s="142"/>
      <c r="B281" s="143"/>
      <c r="C281" s="131"/>
      <c r="D281" s="143"/>
    </row>
    <row r="282" spans="1:4" ht="12.75">
      <c r="A282" s="142"/>
      <c r="B282" s="143"/>
      <c r="C282" s="131"/>
      <c r="D282" s="143"/>
    </row>
    <row r="283" spans="1:4" ht="12.75">
      <c r="A283" s="142"/>
      <c r="B283" s="143"/>
      <c r="C283" s="142"/>
      <c r="D283" s="143"/>
    </row>
    <row r="284" spans="1:4" ht="12.75">
      <c r="A284" s="142"/>
      <c r="B284" s="143"/>
      <c r="C284" s="142"/>
      <c r="D284" s="143"/>
    </row>
    <row r="285" spans="1:4" ht="12.75">
      <c r="A285" s="142"/>
      <c r="B285" s="143"/>
      <c r="C285" s="142"/>
      <c r="D285" s="143"/>
    </row>
    <row r="286" spans="1:4" ht="12.75">
      <c r="A286" s="142"/>
      <c r="B286" s="143"/>
      <c r="C286" s="142"/>
      <c r="D286" s="143"/>
    </row>
    <row r="287" spans="1:4" ht="12.75">
      <c r="A287" s="142"/>
      <c r="B287" s="143"/>
      <c r="C287" s="142"/>
      <c r="D287" s="143"/>
    </row>
    <row r="288" spans="1:4" ht="12.75">
      <c r="A288" s="142"/>
      <c r="B288" s="143"/>
      <c r="C288" s="142"/>
      <c r="D288" s="143"/>
    </row>
    <row r="289" spans="1:4" ht="12.75">
      <c r="A289" s="142"/>
      <c r="B289" s="143"/>
      <c r="C289" s="142"/>
      <c r="D289" s="143"/>
    </row>
    <row r="290" spans="1:4" ht="12.75">
      <c r="A290" s="142"/>
      <c r="B290" s="143"/>
      <c r="C290" s="142"/>
      <c r="D290" s="143"/>
    </row>
    <row r="291" spans="1:4" ht="12.75">
      <c r="A291" s="142"/>
      <c r="B291" s="143"/>
      <c r="C291" s="142"/>
      <c r="D291" s="143"/>
    </row>
    <row r="292" spans="1:4" ht="12.75">
      <c r="A292" s="142"/>
      <c r="B292" s="143"/>
      <c r="C292" s="142"/>
      <c r="D292" s="143"/>
    </row>
    <row r="293" spans="1:4" ht="12.75">
      <c r="A293" s="142"/>
      <c r="B293" s="143"/>
      <c r="C293" s="142"/>
      <c r="D293" s="143"/>
    </row>
    <row r="294" spans="1:4" ht="12.75">
      <c r="A294" s="142"/>
      <c r="B294" s="143"/>
      <c r="C294" s="142"/>
      <c r="D294" s="143"/>
    </row>
    <row r="295" spans="1:4" ht="12.75">
      <c r="A295" s="142"/>
      <c r="B295" s="143"/>
      <c r="C295" s="142"/>
      <c r="D295" s="143"/>
    </row>
    <row r="296" spans="1:4" ht="12.75">
      <c r="A296" s="142"/>
      <c r="B296" s="143"/>
      <c r="C296" s="142"/>
      <c r="D296" s="143"/>
    </row>
    <row r="297" spans="1:4" ht="12.75">
      <c r="A297" s="142"/>
      <c r="B297" s="143"/>
      <c r="C297" s="142"/>
      <c r="D297" s="143"/>
    </row>
    <row r="298" spans="1:4" ht="12.75">
      <c r="A298" s="142"/>
      <c r="B298" s="143"/>
      <c r="C298" s="142"/>
      <c r="D298" s="143"/>
    </row>
    <row r="299" spans="1:4" ht="12.75">
      <c r="A299" s="142"/>
      <c r="B299" s="143"/>
      <c r="C299" s="142"/>
      <c r="D299" s="143"/>
    </row>
    <row r="300" spans="1:4" ht="12.75">
      <c r="A300" s="142"/>
      <c r="B300" s="143"/>
      <c r="C300" s="142"/>
      <c r="D300" s="143"/>
    </row>
    <row r="301" spans="1:4" ht="12.75">
      <c r="A301" s="142"/>
      <c r="B301" s="143"/>
      <c r="C301" s="142"/>
      <c r="D301" s="143"/>
    </row>
    <row r="302" spans="1:4" ht="12.75">
      <c r="A302" s="142"/>
      <c r="B302" s="143"/>
      <c r="C302" s="142"/>
      <c r="D302" s="143"/>
    </row>
    <row r="303" spans="1:4" ht="12.75">
      <c r="A303" s="142"/>
      <c r="B303" s="143"/>
      <c r="C303" s="142"/>
      <c r="D303" s="143"/>
    </row>
    <row r="304" spans="1:4" ht="12.75">
      <c r="A304" s="142"/>
      <c r="B304" s="143"/>
      <c r="C304" s="142"/>
      <c r="D304" s="143"/>
    </row>
    <row r="305" spans="1:4" ht="12.75">
      <c r="A305" s="142"/>
      <c r="B305" s="143"/>
      <c r="C305" s="142"/>
      <c r="D305" s="143"/>
    </row>
    <row r="306" spans="1:4" ht="12.75">
      <c r="A306" s="142"/>
      <c r="B306" s="143"/>
      <c r="C306" s="142"/>
      <c r="D306" s="143"/>
    </row>
    <row r="307" spans="1:4" ht="12.75">
      <c r="A307" s="142"/>
      <c r="B307" s="143"/>
      <c r="C307" s="142"/>
      <c r="D307" s="143"/>
    </row>
    <row r="308" spans="1:4" ht="12.75">
      <c r="A308" s="142"/>
      <c r="B308" s="143"/>
      <c r="C308" s="142"/>
      <c r="D308" s="143"/>
    </row>
    <row r="309" spans="1:4" ht="12.75">
      <c r="A309" s="142"/>
      <c r="B309" s="143"/>
      <c r="C309" s="142"/>
      <c r="D309" s="143"/>
    </row>
    <row r="310" spans="1:4" ht="12.75">
      <c r="A310" s="142"/>
      <c r="B310" s="143"/>
      <c r="C310" s="142"/>
      <c r="D310" s="143"/>
    </row>
    <row r="311" spans="1:4" ht="12.75">
      <c r="A311" s="142"/>
      <c r="B311" s="143"/>
      <c r="C311" s="142"/>
      <c r="D311" s="143"/>
    </row>
    <row r="312" spans="1:4" ht="12.75">
      <c r="A312" s="142"/>
      <c r="B312" s="143"/>
      <c r="C312" s="142"/>
      <c r="D312" s="143"/>
    </row>
    <row r="313" spans="1:4" ht="12.75">
      <c r="A313" s="142"/>
      <c r="B313" s="143"/>
      <c r="C313" s="142"/>
      <c r="D313" s="143"/>
    </row>
    <row r="314" spans="1:4" ht="12.75">
      <c r="A314" s="142"/>
      <c r="B314" s="143"/>
      <c r="C314" s="142"/>
      <c r="D314" s="143"/>
    </row>
    <row r="315" spans="1:4" ht="12.75">
      <c r="A315" s="142"/>
      <c r="B315" s="143"/>
      <c r="C315" s="142"/>
      <c r="D315" s="143"/>
    </row>
    <row r="316" spans="1:4" ht="12.75">
      <c r="A316" s="142"/>
      <c r="B316" s="143"/>
      <c r="C316" s="142"/>
      <c r="D316" s="143"/>
    </row>
    <row r="317" spans="1:4" ht="12.75">
      <c r="A317" s="142"/>
      <c r="B317" s="143"/>
      <c r="C317" s="142"/>
      <c r="D317" s="143"/>
    </row>
    <row r="318" spans="1:4" ht="12.75">
      <c r="A318" s="142"/>
      <c r="B318" s="143"/>
      <c r="C318" s="142"/>
      <c r="D318" s="143"/>
    </row>
    <row r="319" spans="1:4" ht="12.75">
      <c r="A319" s="142"/>
      <c r="B319" s="143"/>
      <c r="C319" s="142"/>
      <c r="D319" s="143"/>
    </row>
    <row r="320" spans="1:4" ht="12.75">
      <c r="A320" s="142"/>
      <c r="B320" s="143"/>
      <c r="C320" s="142"/>
      <c r="D320" s="143"/>
    </row>
    <row r="321" spans="1:4" ht="12.75">
      <c r="A321" s="142"/>
      <c r="B321" s="143"/>
      <c r="C321" s="142"/>
      <c r="D321" s="143"/>
    </row>
    <row r="322" spans="1:4" ht="12.75">
      <c r="A322" s="142"/>
      <c r="B322" s="143"/>
      <c r="C322" s="142"/>
      <c r="D322" s="143"/>
    </row>
    <row r="323" spans="1:4" ht="12.75">
      <c r="A323" s="142"/>
      <c r="B323" s="143"/>
      <c r="C323" s="142"/>
      <c r="D323" s="143"/>
    </row>
    <row r="324" spans="1:4" ht="12.75">
      <c r="A324" s="142"/>
      <c r="B324" s="143"/>
      <c r="C324" s="142"/>
      <c r="D324" s="143"/>
    </row>
    <row r="325" spans="1:4" ht="12.75">
      <c r="A325" s="142"/>
      <c r="B325" s="143"/>
      <c r="C325" s="142"/>
      <c r="D325" s="143"/>
    </row>
    <row r="326" spans="1:4" ht="12.75">
      <c r="A326" s="142"/>
      <c r="B326" s="143"/>
      <c r="C326" s="142"/>
      <c r="D326" s="143"/>
    </row>
    <row r="327" spans="1:4" ht="12.75">
      <c r="A327" s="142"/>
      <c r="B327" s="143"/>
      <c r="C327" s="142"/>
      <c r="D327" s="143"/>
    </row>
    <row r="328" spans="1:4" ht="12.75">
      <c r="A328" s="142"/>
      <c r="B328" s="143"/>
      <c r="C328" s="142"/>
      <c r="D328" s="143"/>
    </row>
    <row r="329" spans="1:4" ht="12.75">
      <c r="A329" s="142"/>
      <c r="B329" s="143"/>
      <c r="C329" s="142"/>
      <c r="D329" s="143"/>
    </row>
    <row r="330" spans="1:4" ht="12.75">
      <c r="A330" s="142"/>
      <c r="B330" s="143"/>
      <c r="C330" s="142"/>
      <c r="D330" s="143"/>
    </row>
    <row r="331" spans="1:4" ht="12.75">
      <c r="A331" s="142"/>
      <c r="B331" s="143"/>
      <c r="C331" s="142"/>
      <c r="D331" s="143"/>
    </row>
    <row r="332" spans="1:4" ht="12.75">
      <c r="A332" s="142"/>
      <c r="B332" s="143"/>
      <c r="C332" s="142"/>
      <c r="D332" s="143"/>
    </row>
    <row r="333" spans="1:4" ht="12.75">
      <c r="A333" s="142"/>
      <c r="B333" s="143"/>
      <c r="C333" s="142"/>
      <c r="D333" s="143"/>
    </row>
    <row r="334" spans="1:4" ht="12.75">
      <c r="A334" s="142"/>
      <c r="B334" s="143"/>
      <c r="C334" s="142"/>
      <c r="D334" s="143"/>
    </row>
    <row r="335" spans="1:4" ht="12.75">
      <c r="A335" s="142"/>
      <c r="B335" s="143"/>
      <c r="C335" s="142"/>
      <c r="D335" s="143"/>
    </row>
    <row r="336" spans="1:4" ht="12.75">
      <c r="A336" s="142"/>
      <c r="B336" s="143"/>
      <c r="C336" s="142"/>
      <c r="D336" s="143"/>
    </row>
    <row r="337" spans="1:4" ht="12.75">
      <c r="A337" s="142"/>
      <c r="B337" s="143"/>
      <c r="C337" s="142"/>
      <c r="D337" s="143"/>
    </row>
    <row r="338" spans="1:4" ht="12.75">
      <c r="A338" s="142"/>
      <c r="B338" s="143"/>
      <c r="C338" s="142"/>
      <c r="D338" s="143"/>
    </row>
    <row r="339" spans="1:4" ht="12.75">
      <c r="A339" s="142"/>
      <c r="B339" s="143"/>
      <c r="C339" s="142"/>
      <c r="D339" s="143"/>
    </row>
    <row r="340" spans="1:4" ht="12.75">
      <c r="A340" s="142"/>
      <c r="B340" s="143"/>
      <c r="C340" s="142"/>
      <c r="D340" s="143"/>
    </row>
    <row r="341" spans="1:4" ht="12.75">
      <c r="A341" s="142"/>
      <c r="B341" s="143"/>
      <c r="C341" s="142"/>
      <c r="D341" s="143"/>
    </row>
    <row r="342" spans="1:4" ht="12.75">
      <c r="A342" s="142"/>
      <c r="B342" s="143"/>
      <c r="C342" s="142"/>
      <c r="D342" s="143"/>
    </row>
    <row r="343" spans="1:4" ht="12.75">
      <c r="A343" s="142"/>
      <c r="B343" s="143"/>
      <c r="C343" s="142"/>
      <c r="D343" s="143"/>
    </row>
    <row r="344" spans="1:4" ht="12.75">
      <c r="A344" s="142"/>
      <c r="B344" s="143"/>
      <c r="C344" s="142"/>
      <c r="D344" s="143"/>
    </row>
    <row r="345" spans="1:4" ht="12.75">
      <c r="A345" s="142"/>
      <c r="B345" s="143"/>
      <c r="C345" s="142"/>
      <c r="D345" s="143"/>
    </row>
    <row r="346" spans="1:4" ht="12.75">
      <c r="A346" s="142"/>
      <c r="B346" s="143"/>
      <c r="C346" s="142"/>
      <c r="D346" s="143"/>
    </row>
    <row r="347" spans="1:4" ht="12.75">
      <c r="A347" s="142"/>
      <c r="B347" s="143"/>
      <c r="C347" s="142"/>
      <c r="D347" s="143"/>
    </row>
    <row r="348" spans="1:4" ht="12.75">
      <c r="A348" s="142"/>
      <c r="B348" s="143"/>
      <c r="C348" s="142"/>
      <c r="D348" s="143"/>
    </row>
    <row r="349" spans="1:4" ht="12.75">
      <c r="A349" s="142"/>
      <c r="B349" s="143"/>
      <c r="C349" s="142"/>
      <c r="D349" s="143"/>
    </row>
    <row r="350" spans="1:4" ht="12.75">
      <c r="A350" s="142"/>
      <c r="B350" s="143"/>
      <c r="C350" s="142"/>
      <c r="D350" s="143"/>
    </row>
    <row r="351" spans="1:4" ht="12.75">
      <c r="A351" s="142"/>
      <c r="B351" s="143"/>
      <c r="C351" s="142"/>
      <c r="D351" s="143"/>
    </row>
    <row r="352" spans="1:4" ht="12.75">
      <c r="A352" s="142"/>
      <c r="B352" s="143"/>
      <c r="C352" s="142"/>
      <c r="D352" s="143"/>
    </row>
    <row r="353" spans="1:4" ht="12.75">
      <c r="A353" s="142"/>
      <c r="B353" s="143"/>
      <c r="C353" s="142"/>
      <c r="D353" s="143"/>
    </row>
    <row r="354" spans="1:4" ht="12.75">
      <c r="A354" s="142"/>
      <c r="B354" s="143"/>
      <c r="C354" s="142"/>
      <c r="D354" s="143"/>
    </row>
    <row r="355" spans="1:4" ht="12.75">
      <c r="A355" s="142"/>
      <c r="B355" s="143"/>
      <c r="C355" s="142"/>
      <c r="D355" s="143"/>
    </row>
    <row r="356" spans="1:4" ht="12.75">
      <c r="A356" s="142"/>
      <c r="B356" s="143"/>
      <c r="C356" s="142"/>
      <c r="D356" s="143"/>
    </row>
    <row r="357" spans="1:4" ht="12.75">
      <c r="A357" s="142"/>
      <c r="B357" s="143"/>
      <c r="C357" s="142"/>
      <c r="D357" s="143"/>
    </row>
    <row r="358" spans="1:4" ht="12.75">
      <c r="A358" s="142"/>
      <c r="B358" s="143"/>
      <c r="C358" s="142"/>
      <c r="D358" s="143"/>
    </row>
    <row r="359" spans="1:4" ht="12.75">
      <c r="A359" s="142"/>
      <c r="B359" s="143"/>
      <c r="C359" s="142"/>
      <c r="D359" s="143"/>
    </row>
    <row r="360" spans="1:4" ht="12.75">
      <c r="A360" s="142"/>
      <c r="B360" s="143"/>
      <c r="C360" s="142"/>
      <c r="D360" s="143"/>
    </row>
    <row r="361" spans="1:4" ht="12.75">
      <c r="A361" s="142"/>
      <c r="B361" s="143"/>
      <c r="C361" s="142"/>
      <c r="D361" s="143"/>
    </row>
    <row r="362" spans="1:4" ht="12.75">
      <c r="A362" s="142"/>
      <c r="B362" s="143"/>
      <c r="C362" s="142"/>
      <c r="D362" s="143"/>
    </row>
    <row r="363" spans="1:4" ht="12.75">
      <c r="A363" s="142"/>
      <c r="B363" s="143"/>
      <c r="C363" s="142"/>
      <c r="D363" s="143"/>
    </row>
    <row r="364" spans="1:4" ht="12.75">
      <c r="A364" s="142"/>
      <c r="B364" s="143"/>
      <c r="C364" s="142"/>
      <c r="D364" s="143"/>
    </row>
    <row r="365" spans="1:4" ht="12.75">
      <c r="A365" s="142"/>
      <c r="B365" s="143"/>
      <c r="C365" s="142"/>
      <c r="D365" s="143"/>
    </row>
    <row r="366" spans="1:4" ht="12.75">
      <c r="A366" s="142"/>
      <c r="B366" s="143"/>
      <c r="C366" s="142"/>
      <c r="D366" s="143"/>
    </row>
    <row r="367" spans="1:4" ht="12.75">
      <c r="A367" s="142"/>
      <c r="B367" s="143"/>
      <c r="C367" s="142"/>
      <c r="D367" s="143"/>
    </row>
    <row r="368" spans="1:4" ht="12.75">
      <c r="A368" s="142"/>
      <c r="B368" s="143"/>
      <c r="C368" s="142"/>
      <c r="D368" s="143"/>
    </row>
    <row r="369" spans="1:4" ht="12.75">
      <c r="A369" s="142"/>
      <c r="B369" s="143"/>
      <c r="C369" s="142"/>
      <c r="D369" s="143"/>
    </row>
    <row r="370" spans="1:4" ht="12.75">
      <c r="A370" s="142"/>
      <c r="B370" s="143"/>
      <c r="C370" s="142"/>
      <c r="D370" s="143"/>
    </row>
    <row r="371" spans="1:4" ht="12.75">
      <c r="A371" s="142"/>
      <c r="B371" s="143"/>
      <c r="C371" s="142"/>
      <c r="D371" s="143"/>
    </row>
    <row r="372" spans="1:4" ht="12.75">
      <c r="A372" s="142"/>
      <c r="B372" s="143"/>
      <c r="C372" s="142"/>
      <c r="D372" s="143"/>
    </row>
    <row r="373" spans="1:4" ht="12.75">
      <c r="A373" s="142"/>
      <c r="B373" s="143"/>
      <c r="C373" s="142"/>
      <c r="D373" s="143"/>
    </row>
    <row r="374" spans="1:4" ht="12.75">
      <c r="A374" s="142"/>
      <c r="B374" s="143"/>
      <c r="C374" s="142"/>
      <c r="D374" s="143"/>
    </row>
    <row r="375" spans="1:4" ht="12.75">
      <c r="A375" s="142"/>
      <c r="B375" s="143"/>
      <c r="C375" s="142"/>
      <c r="D375" s="143"/>
    </row>
    <row r="376" spans="1:4" ht="12.75">
      <c r="A376" s="142"/>
      <c r="B376" s="143"/>
      <c r="C376" s="142"/>
      <c r="D376" s="143"/>
    </row>
    <row r="377" spans="1:4" ht="12.75">
      <c r="A377" s="142"/>
      <c r="B377" s="143"/>
      <c r="C377" s="142"/>
      <c r="D377" s="143"/>
    </row>
    <row r="378" spans="1:4" ht="12.75">
      <c r="A378" s="142"/>
      <c r="B378" s="143"/>
      <c r="C378" s="142"/>
      <c r="D378" s="143"/>
    </row>
    <row r="379" spans="1:4" ht="12.75">
      <c r="A379" s="142"/>
      <c r="B379" s="143"/>
      <c r="C379" s="142"/>
      <c r="D379" s="143"/>
    </row>
    <row r="380" spans="1:4" ht="12.75">
      <c r="A380" s="142"/>
      <c r="B380" s="143"/>
      <c r="C380" s="142"/>
      <c r="D380" s="143"/>
    </row>
    <row r="381" spans="1:4" ht="12.75">
      <c r="A381" s="142"/>
      <c r="B381" s="143"/>
      <c r="C381" s="142"/>
      <c r="D381" s="143"/>
    </row>
    <row r="382" spans="1:4" ht="12.75">
      <c r="A382" s="142"/>
      <c r="B382" s="143"/>
      <c r="C382" s="142"/>
      <c r="D382" s="143"/>
    </row>
    <row r="383" spans="1:4" ht="12.75">
      <c r="A383" s="142"/>
      <c r="B383" s="143"/>
      <c r="C383" s="142"/>
      <c r="D383" s="143"/>
    </row>
    <row r="384" spans="1:4" ht="12.75">
      <c r="A384" s="142"/>
      <c r="B384" s="143"/>
      <c r="C384" s="142"/>
      <c r="D384" s="143"/>
    </row>
    <row r="385" spans="1:4" ht="12.75">
      <c r="A385" s="142"/>
      <c r="B385" s="143"/>
      <c r="C385" s="142"/>
      <c r="D385" s="143"/>
    </row>
    <row r="386" spans="1:4" ht="12.75">
      <c r="A386" s="142"/>
      <c r="B386" s="143"/>
      <c r="C386" s="142"/>
      <c r="D386" s="143"/>
    </row>
    <row r="387" spans="1:4" ht="12.75">
      <c r="A387" s="142"/>
      <c r="B387" s="143"/>
      <c r="C387" s="142"/>
      <c r="D387" s="143"/>
    </row>
    <row r="388" spans="1:4" ht="12.75">
      <c r="A388" s="142"/>
      <c r="B388" s="143"/>
      <c r="C388" s="142"/>
      <c r="D388" s="143"/>
    </row>
    <row r="389" spans="1:4" ht="12.75">
      <c r="A389" s="142"/>
      <c r="B389" s="143"/>
      <c r="C389" s="142"/>
      <c r="D389" s="143"/>
    </row>
    <row r="390" spans="1:4" ht="12.75">
      <c r="A390" s="142"/>
      <c r="B390" s="143"/>
      <c r="C390" s="142"/>
      <c r="D390" s="143"/>
    </row>
    <row r="391" spans="1:4" ht="12.75">
      <c r="A391" s="142"/>
      <c r="B391" s="143"/>
      <c r="C391" s="142"/>
      <c r="D391" s="143"/>
    </row>
    <row r="392" spans="1:4" ht="12.75">
      <c r="A392" s="142"/>
      <c r="B392" s="143"/>
      <c r="C392" s="142"/>
      <c r="D392" s="143"/>
    </row>
    <row r="393" spans="1:4" ht="12.75">
      <c r="A393" s="142"/>
      <c r="B393" s="143"/>
      <c r="C393" s="142"/>
      <c r="D393" s="143"/>
    </row>
    <row r="394" spans="1:4" ht="12.75">
      <c r="A394" s="142"/>
      <c r="B394" s="143"/>
      <c r="C394" s="142"/>
      <c r="D394" s="143"/>
    </row>
    <row r="395" spans="1:4" ht="12.75">
      <c r="A395" s="142"/>
      <c r="B395" s="143"/>
      <c r="C395" s="142"/>
      <c r="D395" s="143"/>
    </row>
    <row r="396" spans="1:4" ht="12.75">
      <c r="A396" s="142"/>
      <c r="B396" s="143"/>
      <c r="C396" s="142"/>
      <c r="D396" s="143"/>
    </row>
    <row r="397" spans="1:4" ht="12.75">
      <c r="A397" s="142"/>
      <c r="B397" s="143"/>
      <c r="C397" s="142"/>
      <c r="D397" s="143"/>
    </row>
    <row r="398" spans="1:4" ht="12.75">
      <c r="A398" s="142"/>
      <c r="B398" s="143"/>
      <c r="C398" s="142"/>
      <c r="D398" s="143"/>
    </row>
    <row r="399" spans="1:4" ht="12.75">
      <c r="A399" s="142"/>
      <c r="B399" s="143"/>
      <c r="C399" s="142"/>
      <c r="D399" s="143"/>
    </row>
    <row r="400" spans="1:4" ht="12.75">
      <c r="A400" s="142"/>
      <c r="B400" s="143"/>
      <c r="C400" s="142"/>
      <c r="D400" s="143"/>
    </row>
    <row r="401" spans="1:4" ht="12.75">
      <c r="A401" s="142"/>
      <c r="B401" s="143"/>
      <c r="C401" s="142"/>
      <c r="D401" s="143"/>
    </row>
    <row r="402" spans="1:4" ht="12.75">
      <c r="A402" s="142"/>
      <c r="B402" s="143"/>
      <c r="C402" s="142"/>
      <c r="D402" s="143"/>
    </row>
    <row r="403" spans="1:4" ht="12.75">
      <c r="A403" s="142"/>
      <c r="B403" s="143"/>
      <c r="C403" s="142"/>
      <c r="D403" s="143"/>
    </row>
    <row r="404" spans="1:4" ht="12.75">
      <c r="A404" s="142"/>
      <c r="B404" s="143"/>
      <c r="C404" s="142"/>
      <c r="D404" s="143"/>
    </row>
    <row r="405" spans="1:4" ht="12.75">
      <c r="A405" s="142"/>
      <c r="B405" s="143"/>
      <c r="C405" s="142"/>
      <c r="D405" s="143"/>
    </row>
    <row r="406" spans="1:4" ht="12.75">
      <c r="A406" s="142"/>
      <c r="B406" s="143"/>
      <c r="C406" s="142"/>
      <c r="D406" s="143"/>
    </row>
    <row r="407" spans="1:4" ht="12.75">
      <c r="A407" s="142"/>
      <c r="B407" s="143"/>
      <c r="C407" s="142"/>
      <c r="D407" s="143"/>
    </row>
    <row r="408" spans="1:4" ht="12.75">
      <c r="A408" s="142"/>
      <c r="B408" s="143"/>
      <c r="C408" s="142"/>
      <c r="D408" s="143"/>
    </row>
    <row r="409" spans="1:4" ht="12.75">
      <c r="A409" s="142"/>
      <c r="B409" s="143"/>
      <c r="C409" s="142"/>
      <c r="D409" s="143"/>
    </row>
    <row r="410" spans="1:4" ht="12.75">
      <c r="A410" s="142"/>
      <c r="B410" s="143"/>
      <c r="C410" s="142"/>
      <c r="D410" s="143"/>
    </row>
    <row r="411" spans="1:4" ht="12.75">
      <c r="A411" s="142"/>
      <c r="B411" s="143"/>
      <c r="C411" s="142"/>
      <c r="D411" s="143"/>
    </row>
    <row r="412" spans="1:4" ht="12.75">
      <c r="A412" s="142"/>
      <c r="B412" s="143"/>
      <c r="C412" s="142"/>
      <c r="D412" s="143"/>
    </row>
    <row r="413" spans="1:4" ht="12.75">
      <c r="A413" s="142"/>
      <c r="B413" s="143"/>
      <c r="C413" s="142"/>
      <c r="D413" s="143"/>
    </row>
    <row r="414" spans="1:4" ht="12.75">
      <c r="A414" s="142"/>
      <c r="B414" s="143"/>
      <c r="C414" s="142"/>
      <c r="D414" s="143"/>
    </row>
    <row r="415" spans="1:4" ht="12.75">
      <c r="A415" s="142"/>
      <c r="B415" s="143"/>
      <c r="C415" s="142"/>
      <c r="D415" s="143"/>
    </row>
    <row r="416" spans="1:4" ht="12.75">
      <c r="A416" s="142"/>
      <c r="B416" s="143"/>
      <c r="C416" s="142"/>
      <c r="D416" s="143"/>
    </row>
    <row r="417" spans="1:4" ht="12.75">
      <c r="A417" s="142"/>
      <c r="B417" s="143"/>
      <c r="C417" s="142"/>
      <c r="D417" s="143"/>
    </row>
    <row r="418" spans="1:4" ht="12.75">
      <c r="A418" s="142"/>
      <c r="B418" s="143"/>
      <c r="C418" s="142"/>
      <c r="D418" s="143"/>
    </row>
    <row r="419" spans="1:4" ht="12.75">
      <c r="A419" s="142"/>
      <c r="B419" s="143"/>
      <c r="C419" s="142"/>
      <c r="D419" s="143"/>
    </row>
    <row r="420" spans="1:4" ht="12.75">
      <c r="A420" s="142"/>
      <c r="B420" s="143"/>
      <c r="C420" s="142"/>
      <c r="D420" s="143"/>
    </row>
    <row r="421" spans="1:4" ht="12.75">
      <c r="A421" s="142"/>
      <c r="B421" s="143"/>
      <c r="C421" s="142"/>
      <c r="D421" s="143"/>
    </row>
    <row r="422" spans="1:4" ht="12.75">
      <c r="A422" s="142"/>
      <c r="B422" s="143"/>
      <c r="C422" s="142"/>
      <c r="D422" s="143"/>
    </row>
    <row r="423" spans="1:4" ht="12.75">
      <c r="A423" s="142"/>
      <c r="B423" s="143"/>
      <c r="C423" s="142"/>
      <c r="D423" s="143"/>
    </row>
    <row r="424" spans="1:4" ht="12.75">
      <c r="A424" s="142"/>
      <c r="B424" s="143"/>
      <c r="C424" s="142"/>
      <c r="D424" s="143"/>
    </row>
    <row r="425" spans="1:4" ht="12.75">
      <c r="A425" s="142"/>
      <c r="B425" s="143"/>
      <c r="C425" s="142"/>
      <c r="D425" s="143"/>
    </row>
    <row r="426" spans="1:4" ht="12.75">
      <c r="A426" s="142"/>
      <c r="B426" s="143"/>
      <c r="C426" s="142"/>
      <c r="D426" s="143"/>
    </row>
    <row r="427" spans="1:4" ht="12.75">
      <c r="A427" s="142"/>
      <c r="B427" s="143"/>
      <c r="C427" s="142"/>
      <c r="D427" s="143"/>
    </row>
    <row r="428" spans="1:4" ht="12.75">
      <c r="A428" s="142"/>
      <c r="B428" s="143"/>
      <c r="C428" s="142"/>
      <c r="D428" s="143"/>
    </row>
    <row r="429" spans="1:4" ht="12.75">
      <c r="A429" s="142"/>
      <c r="B429" s="143"/>
      <c r="C429" s="142"/>
      <c r="D429" s="143"/>
    </row>
    <row r="430" spans="1:4" ht="12.75">
      <c r="A430" s="142"/>
      <c r="B430" s="143"/>
      <c r="C430" s="142"/>
      <c r="D430" s="143"/>
    </row>
    <row r="431" spans="1:4" ht="12.75">
      <c r="A431" s="142"/>
      <c r="B431" s="143"/>
      <c r="C431" s="142"/>
      <c r="D431" s="143"/>
    </row>
    <row r="432" spans="1:4" ht="12.75">
      <c r="A432" s="142"/>
      <c r="B432" s="143"/>
      <c r="C432" s="142"/>
      <c r="D432" s="143"/>
    </row>
    <row r="433" spans="1:4" ht="12.75">
      <c r="A433" s="142"/>
      <c r="B433" s="143"/>
      <c r="C433" s="142"/>
      <c r="D433" s="143"/>
    </row>
    <row r="434" spans="1:4" ht="12.75">
      <c r="A434" s="142"/>
      <c r="B434" s="143"/>
      <c r="C434" s="142"/>
      <c r="D434" s="143"/>
    </row>
    <row r="435" spans="1:4" ht="12.75">
      <c r="A435" s="142"/>
      <c r="B435" s="143"/>
      <c r="C435" s="142"/>
      <c r="D435" s="143"/>
    </row>
    <row r="436" spans="1:4" ht="12.75">
      <c r="A436" s="142"/>
      <c r="B436" s="143"/>
      <c r="C436" s="142"/>
      <c r="D436" s="143"/>
    </row>
    <row r="437" spans="1:4" ht="12.75">
      <c r="A437" s="142"/>
      <c r="B437" s="143"/>
      <c r="C437" s="142"/>
      <c r="D437" s="143"/>
    </row>
    <row r="438" spans="1:4" ht="12.75">
      <c r="A438" s="142"/>
      <c r="B438" s="143"/>
      <c r="C438" s="142"/>
      <c r="D438" s="143"/>
    </row>
    <row r="439" spans="1:4" ht="12.75">
      <c r="A439" s="142"/>
      <c r="B439" s="143"/>
      <c r="C439" s="142"/>
      <c r="D439" s="143"/>
    </row>
    <row r="440" spans="1:4" ht="12.75">
      <c r="A440" s="142"/>
      <c r="B440" s="143"/>
      <c r="C440" s="142"/>
      <c r="D440" s="143"/>
    </row>
    <row r="441" spans="1:4" ht="12.75">
      <c r="A441" s="142"/>
      <c r="B441" s="143"/>
      <c r="C441" s="142"/>
      <c r="D441" s="143"/>
    </row>
    <row r="442" spans="1:4" ht="12.75">
      <c r="A442" s="142"/>
      <c r="B442" s="143"/>
      <c r="C442" s="142"/>
      <c r="D442" s="143"/>
    </row>
    <row r="443" spans="1:4" ht="12.75">
      <c r="A443" s="142"/>
      <c r="B443" s="143"/>
      <c r="C443" s="142"/>
      <c r="D443" s="143"/>
    </row>
    <row r="444" spans="1:4" ht="12.75">
      <c r="A444" s="142"/>
      <c r="B444" s="143"/>
      <c r="C444" s="142"/>
      <c r="D444" s="143"/>
    </row>
    <row r="445" spans="1:4" ht="12.75">
      <c r="A445" s="142"/>
      <c r="B445" s="143"/>
      <c r="C445" s="142"/>
      <c r="D445" s="143"/>
    </row>
    <row r="446" spans="1:4" ht="12.75">
      <c r="A446" s="142"/>
      <c r="B446" s="143"/>
      <c r="C446" s="142"/>
      <c r="D446" s="143"/>
    </row>
    <row r="447" spans="1:4" ht="12.75">
      <c r="A447" s="142"/>
      <c r="B447" s="143"/>
      <c r="C447" s="142"/>
      <c r="D447" s="143"/>
    </row>
    <row r="448" spans="1:4" ht="12.75">
      <c r="A448" s="142"/>
      <c r="B448" s="143"/>
      <c r="C448" s="142"/>
      <c r="D448" s="143"/>
    </row>
    <row r="449" spans="1:4" ht="12.75">
      <c r="A449" s="142"/>
      <c r="B449" s="143"/>
      <c r="C449" s="142"/>
      <c r="D449" s="143"/>
    </row>
    <row r="450" spans="1:4" ht="12.75">
      <c r="A450" s="142"/>
      <c r="B450" s="143"/>
      <c r="C450" s="142"/>
      <c r="D450" s="143"/>
    </row>
    <row r="451" spans="1:4" ht="12.75">
      <c r="A451" s="142"/>
      <c r="B451" s="143"/>
      <c r="C451" s="142"/>
      <c r="D451" s="143"/>
    </row>
    <row r="452" spans="1:4" ht="12.75">
      <c r="A452" s="142"/>
      <c r="B452" s="143"/>
      <c r="C452" s="142"/>
      <c r="D452" s="143"/>
    </row>
    <row r="453" spans="1:4" ht="12.75">
      <c r="A453" s="142"/>
      <c r="B453" s="143"/>
      <c r="C453" s="142"/>
      <c r="D453" s="143"/>
    </row>
    <row r="454" spans="1:4" ht="12.75">
      <c r="A454" s="142"/>
      <c r="B454" s="143"/>
      <c r="C454" s="142"/>
      <c r="D454" s="143"/>
    </row>
    <row r="455" spans="1:4" ht="12.75">
      <c r="A455" s="142"/>
      <c r="B455" s="143"/>
      <c r="C455" s="142"/>
      <c r="D455" s="143"/>
    </row>
    <row r="456" spans="1:4" ht="12.75">
      <c r="A456" s="142"/>
      <c r="B456" s="143"/>
      <c r="C456" s="142"/>
      <c r="D456" s="143"/>
    </row>
    <row r="457" spans="1:4" ht="12.75">
      <c r="A457" s="142"/>
      <c r="B457" s="143"/>
      <c r="C457" s="142"/>
      <c r="D457" s="143"/>
    </row>
    <row r="458" spans="1:4" ht="12.75">
      <c r="A458" s="142"/>
      <c r="B458" s="143"/>
      <c r="C458" s="142"/>
      <c r="D458" s="143"/>
    </row>
    <row r="459" spans="1:4" ht="12.75">
      <c r="A459" s="142"/>
      <c r="B459" s="143"/>
      <c r="C459" s="142"/>
      <c r="D459" s="143"/>
    </row>
    <row r="460" spans="1:4" ht="12.75">
      <c r="A460" s="142"/>
      <c r="B460" s="143"/>
      <c r="C460" s="142"/>
      <c r="D460" s="143"/>
    </row>
    <row r="461" spans="1:4" ht="12.75">
      <c r="A461" s="142"/>
      <c r="B461" s="143"/>
      <c r="C461" s="142"/>
      <c r="D461" s="143"/>
    </row>
    <row r="462" spans="1:4" ht="12.75">
      <c r="A462" s="142"/>
      <c r="B462" s="143"/>
      <c r="C462" s="142"/>
      <c r="D462" s="143"/>
    </row>
    <row r="463" spans="1:4" ht="12.75">
      <c r="A463" s="142"/>
      <c r="B463" s="143"/>
      <c r="C463" s="142"/>
      <c r="D463" s="143"/>
    </row>
    <row r="464" spans="1:4" ht="12.75">
      <c r="A464" s="142"/>
      <c r="B464" s="143"/>
      <c r="C464" s="142"/>
      <c r="D464" s="143"/>
    </row>
    <row r="465" spans="1:4" ht="12.75">
      <c r="A465" s="142"/>
      <c r="B465" s="143"/>
      <c r="C465" s="142"/>
      <c r="D465" s="143"/>
    </row>
    <row r="466" spans="1:4" ht="12.75">
      <c r="A466" s="142"/>
      <c r="B466" s="143"/>
      <c r="C466" s="142"/>
      <c r="D466" s="143"/>
    </row>
    <row r="467" spans="1:4" ht="12.75">
      <c r="A467" s="142"/>
      <c r="B467" s="143"/>
      <c r="C467" s="142"/>
      <c r="D467" s="143"/>
    </row>
    <row r="468" spans="1:4" ht="12.75">
      <c r="A468" s="142"/>
      <c r="B468" s="143"/>
      <c r="C468" s="142"/>
      <c r="D468" s="143"/>
    </row>
    <row r="469" spans="1:4" ht="12.75">
      <c r="A469" s="142"/>
      <c r="B469" s="143"/>
      <c r="C469" s="142"/>
      <c r="D469" s="143"/>
    </row>
    <row r="470" spans="1:4" ht="12.75">
      <c r="A470" s="142"/>
      <c r="B470" s="143"/>
      <c r="C470" s="142"/>
      <c r="D470" s="143"/>
    </row>
    <row r="471" spans="1:4" ht="12.75">
      <c r="A471" s="142"/>
      <c r="B471" s="143"/>
      <c r="C471" s="142"/>
      <c r="D471" s="143"/>
    </row>
    <row r="472" spans="1:4" ht="12.75">
      <c r="A472" s="142"/>
      <c r="B472" s="143"/>
      <c r="C472" s="142"/>
      <c r="D472" s="143"/>
    </row>
    <row r="473" spans="1:4" ht="12.75">
      <c r="A473" s="142"/>
      <c r="B473" s="143"/>
      <c r="C473" s="142"/>
      <c r="D473" s="143"/>
    </row>
    <row r="474" spans="1:4" ht="12.75">
      <c r="A474" s="142"/>
      <c r="B474" s="143"/>
      <c r="C474" s="142"/>
      <c r="D474" s="143"/>
    </row>
    <row r="475" spans="1:4" ht="12.75">
      <c r="A475" s="142"/>
      <c r="B475" s="143"/>
      <c r="C475" s="142"/>
      <c r="D475" s="143"/>
    </row>
    <row r="476" spans="1:4" ht="12.75">
      <c r="A476" s="142"/>
      <c r="B476" s="143"/>
      <c r="C476" s="142"/>
      <c r="D476" s="143"/>
    </row>
    <row r="477" spans="1:4" ht="12.75">
      <c r="A477" s="142"/>
      <c r="B477" s="143"/>
      <c r="C477" s="142"/>
      <c r="D477" s="143"/>
    </row>
    <row r="478" spans="1:4" ht="12.75">
      <c r="A478" s="142"/>
      <c r="B478" s="143"/>
      <c r="C478" s="142"/>
      <c r="D478" s="143"/>
    </row>
    <row r="479" spans="1:4" ht="12.75">
      <c r="A479" s="142"/>
      <c r="B479" s="143"/>
      <c r="C479" s="142"/>
      <c r="D479" s="143"/>
    </row>
    <row r="480" spans="1:4" ht="12.75">
      <c r="A480" s="142"/>
      <c r="B480" s="143"/>
      <c r="C480" s="142"/>
      <c r="D480" s="143"/>
    </row>
    <row r="481" spans="1:4" ht="12.75">
      <c r="A481" s="142"/>
      <c r="B481" s="143"/>
      <c r="C481" s="142"/>
      <c r="D481" s="143"/>
    </row>
    <row r="482" spans="1:4" ht="12.75">
      <c r="A482" s="142"/>
      <c r="B482" s="143"/>
      <c r="C482" s="142"/>
      <c r="D482" s="143"/>
    </row>
    <row r="483" spans="1:4" ht="12.75">
      <c r="A483" s="142"/>
      <c r="B483" s="143"/>
      <c r="C483" s="142"/>
      <c r="D483" s="143"/>
    </row>
    <row r="484" spans="1:4" ht="12.75">
      <c r="A484" s="142"/>
      <c r="B484" s="143"/>
      <c r="C484" s="142"/>
      <c r="D484" s="143"/>
    </row>
    <row r="485" spans="1:4" ht="12.75">
      <c r="A485" s="142"/>
      <c r="B485" s="143"/>
      <c r="C485" s="142"/>
      <c r="D485" s="143"/>
    </row>
    <row r="486" spans="1:4" ht="12.75">
      <c r="A486" s="142"/>
      <c r="B486" s="143"/>
      <c r="C486" s="142"/>
      <c r="D486" s="143"/>
    </row>
    <row r="487" spans="1:4" ht="12.75">
      <c r="A487" s="142"/>
      <c r="B487" s="143"/>
      <c r="C487" s="142"/>
      <c r="D487" s="143"/>
    </row>
    <row r="488" spans="1:4" ht="12.75">
      <c r="A488" s="142"/>
      <c r="B488" s="143"/>
      <c r="C488" s="142"/>
      <c r="D488" s="143"/>
    </row>
    <row r="489" spans="1:4" ht="12.75">
      <c r="A489" s="142"/>
      <c r="B489" s="143"/>
      <c r="C489" s="142"/>
      <c r="D489" s="143"/>
    </row>
    <row r="490" spans="1:4" ht="12.75">
      <c r="A490" s="142"/>
      <c r="B490" s="143"/>
      <c r="C490" s="142"/>
      <c r="D490" s="143"/>
    </row>
    <row r="491" spans="1:4" ht="12.75">
      <c r="A491" s="142"/>
      <c r="B491" s="143"/>
      <c r="C491" s="142"/>
      <c r="D491" s="143"/>
    </row>
    <row r="492" spans="1:4" ht="12.75">
      <c r="A492" s="142"/>
      <c r="B492" s="143"/>
      <c r="C492" s="142"/>
      <c r="D492" s="143"/>
    </row>
    <row r="493" spans="1:4" ht="12.75">
      <c r="A493" s="142"/>
      <c r="B493" s="143"/>
      <c r="C493" s="142"/>
      <c r="D493" s="143"/>
    </row>
    <row r="494" spans="1:4" ht="12.75">
      <c r="A494" s="142"/>
      <c r="B494" s="143"/>
      <c r="C494" s="142"/>
      <c r="D494" s="143"/>
    </row>
    <row r="495" spans="1:4" ht="12.75">
      <c r="A495" s="142"/>
      <c r="B495" s="143"/>
      <c r="C495" s="142"/>
      <c r="D495" s="143"/>
    </row>
    <row r="496" spans="1:4" ht="12.75">
      <c r="A496" s="142"/>
      <c r="B496" s="143"/>
      <c r="C496" s="142"/>
      <c r="D496" s="143"/>
    </row>
    <row r="497" spans="1:4" ht="12.75">
      <c r="A497" s="142"/>
      <c r="B497" s="143"/>
      <c r="C497" s="142"/>
      <c r="D497" s="143"/>
    </row>
    <row r="498" spans="1:4" ht="12.75">
      <c r="A498" s="142"/>
      <c r="B498" s="143"/>
      <c r="C498" s="142"/>
      <c r="D498" s="143"/>
    </row>
    <row r="499" spans="1:4" ht="12.75">
      <c r="A499" s="142"/>
      <c r="B499" s="143"/>
      <c r="C499" s="142"/>
      <c r="D499" s="143"/>
    </row>
    <row r="500" spans="1:4" ht="12.75">
      <c r="A500" s="142"/>
      <c r="B500" s="143"/>
      <c r="C500" s="142"/>
      <c r="D500" s="143"/>
    </row>
    <row r="501" spans="1:4" ht="12.75">
      <c r="A501" s="142"/>
      <c r="B501" s="143"/>
      <c r="C501" s="142"/>
      <c r="D501" s="143"/>
    </row>
    <row r="502" spans="1:4" ht="12.75">
      <c r="A502" s="142"/>
      <c r="B502" s="143"/>
      <c r="C502" s="142"/>
      <c r="D502" s="143"/>
    </row>
    <row r="503" spans="1:4" ht="12.75">
      <c r="A503" s="142"/>
      <c r="B503" s="143"/>
      <c r="C503" s="142"/>
      <c r="D503" s="143"/>
    </row>
    <row r="504" spans="1:4" ht="12.75">
      <c r="A504" s="142"/>
      <c r="B504" s="143"/>
      <c r="C504" s="142"/>
      <c r="D504" s="143"/>
    </row>
    <row r="505" spans="1:4" ht="12.75">
      <c r="A505" s="142"/>
      <c r="B505" s="143"/>
      <c r="C505" s="142"/>
      <c r="D505" s="143"/>
    </row>
    <row r="506" spans="1:4" ht="12.75">
      <c r="A506" s="142"/>
      <c r="B506" s="143"/>
      <c r="C506" s="142"/>
      <c r="D506" s="143"/>
    </row>
    <row r="507" spans="1:4" ht="12.75">
      <c r="A507" s="142"/>
      <c r="B507" s="143"/>
      <c r="C507" s="142"/>
      <c r="D507" s="143"/>
    </row>
    <row r="508" spans="1:4" ht="12.75">
      <c r="A508" s="142"/>
      <c r="B508" s="143"/>
      <c r="C508" s="142"/>
      <c r="D508" s="143"/>
    </row>
    <row r="509" spans="1:4" ht="12.75">
      <c r="A509" s="142"/>
      <c r="B509" s="143"/>
      <c r="C509" s="142"/>
      <c r="D509" s="143"/>
    </row>
    <row r="510" spans="1:4" ht="12.75">
      <c r="A510" s="142"/>
      <c r="B510" s="143"/>
      <c r="C510" s="142"/>
      <c r="D510" s="143"/>
    </row>
    <row r="511" spans="1:4" ht="12.75">
      <c r="A511" s="142"/>
      <c r="B511" s="143"/>
      <c r="C511" s="142"/>
      <c r="D511" s="143"/>
    </row>
    <row r="512" spans="1:4" ht="12.75">
      <c r="A512" s="142"/>
      <c r="B512" s="143"/>
      <c r="C512" s="142"/>
      <c r="D512" s="143"/>
    </row>
    <row r="513" spans="1:4" ht="12.75">
      <c r="A513" s="142"/>
      <c r="B513" s="143"/>
      <c r="C513" s="142"/>
      <c r="D513" s="143"/>
    </row>
    <row r="514" spans="1:4" ht="12.75">
      <c r="A514" s="142"/>
      <c r="B514" s="143"/>
      <c r="C514" s="142"/>
      <c r="D514" s="143"/>
    </row>
    <row r="515" spans="1:4" ht="12.75">
      <c r="A515" s="142"/>
      <c r="B515" s="143"/>
      <c r="C515" s="142"/>
      <c r="D515" s="143"/>
    </row>
    <row r="516" spans="1:4" ht="12.75">
      <c r="A516" s="142"/>
      <c r="B516" s="143"/>
      <c r="C516" s="142"/>
      <c r="D516" s="143"/>
    </row>
    <row r="517" spans="1:4" ht="12.75">
      <c r="A517" s="142"/>
      <c r="B517" s="143"/>
      <c r="C517" s="142"/>
      <c r="D517" s="143"/>
    </row>
    <row r="518" spans="1:4" ht="12.75">
      <c r="A518" s="142"/>
      <c r="B518" s="143"/>
      <c r="C518" s="142"/>
      <c r="D518" s="143"/>
    </row>
    <row r="519" spans="1:4" ht="12.75">
      <c r="A519" s="142"/>
      <c r="B519" s="143"/>
      <c r="C519" s="142"/>
      <c r="D519" s="143"/>
    </row>
    <row r="520" spans="1:4" ht="12.75">
      <c r="A520" s="142"/>
      <c r="B520" s="143"/>
      <c r="C520" s="142"/>
      <c r="D520" s="143"/>
    </row>
    <row r="521" spans="1:4" ht="12.75">
      <c r="A521" s="142"/>
      <c r="B521" s="143"/>
      <c r="C521" s="142"/>
      <c r="D521" s="143"/>
    </row>
    <row r="522" spans="1:4" ht="12.75">
      <c r="A522" s="142"/>
      <c r="B522" s="143"/>
      <c r="C522" s="142"/>
      <c r="D522" s="143"/>
    </row>
    <row r="523" spans="1:4" ht="12.75">
      <c r="A523" s="142"/>
      <c r="B523" s="143"/>
      <c r="C523" s="142"/>
      <c r="D523" s="143"/>
    </row>
    <row r="524" spans="1:4" ht="12.75">
      <c r="A524" s="142"/>
      <c r="B524" s="143"/>
      <c r="C524" s="142"/>
      <c r="D524" s="143"/>
    </row>
    <row r="525" spans="1:4" ht="12.75">
      <c r="A525" s="142"/>
      <c r="B525" s="143"/>
      <c r="C525" s="142"/>
      <c r="D525" s="143"/>
    </row>
    <row r="526" spans="1:4" ht="12.75">
      <c r="A526" s="142"/>
      <c r="B526" s="143"/>
      <c r="C526" s="142"/>
      <c r="D526" s="143"/>
    </row>
    <row r="527" spans="1:4" ht="12.75">
      <c r="A527" s="142"/>
      <c r="B527" s="143"/>
      <c r="C527" s="142"/>
      <c r="D527" s="143"/>
    </row>
    <row r="528" spans="1:4" ht="12.75">
      <c r="A528" s="142"/>
      <c r="B528" s="143"/>
      <c r="C528" s="142"/>
      <c r="D528" s="143"/>
    </row>
    <row r="529" spans="1:4" ht="12.75">
      <c r="A529" s="142"/>
      <c r="B529" s="143"/>
      <c r="C529" s="142"/>
      <c r="D529" s="143"/>
    </row>
    <row r="530" spans="1:4" ht="12.75">
      <c r="A530" s="142"/>
      <c r="B530" s="143"/>
      <c r="C530" s="142"/>
      <c r="D530" s="143"/>
    </row>
    <row r="531" spans="1:4" ht="12.75">
      <c r="A531" s="142"/>
      <c r="B531" s="143"/>
      <c r="C531" s="142"/>
      <c r="D531" s="143"/>
    </row>
    <row r="532" spans="1:4" ht="12.75">
      <c r="A532" s="142"/>
      <c r="B532" s="143"/>
      <c r="C532" s="142"/>
      <c r="D532" s="143"/>
    </row>
    <row r="533" spans="1:4" ht="12.75">
      <c r="A533" s="142"/>
      <c r="B533" s="143"/>
      <c r="C533" s="142"/>
      <c r="D533" s="143"/>
    </row>
    <row r="534" spans="1:4" ht="12.75">
      <c r="A534" s="142"/>
      <c r="B534" s="143"/>
      <c r="C534" s="142"/>
      <c r="D534" s="143"/>
    </row>
    <row r="535" spans="1:4" ht="12.75">
      <c r="A535" s="142"/>
      <c r="B535" s="143"/>
      <c r="C535" s="142"/>
      <c r="D535" s="143"/>
    </row>
    <row r="536" spans="1:4" ht="12.75">
      <c r="A536" s="142"/>
      <c r="B536" s="143"/>
      <c r="C536" s="142"/>
      <c r="D536" s="143"/>
    </row>
    <row r="537" spans="1:4" ht="12.75">
      <c r="A537" s="142"/>
      <c r="B537" s="143"/>
      <c r="C537" s="142"/>
      <c r="D537" s="143"/>
    </row>
    <row r="538" spans="1:4" ht="12.75">
      <c r="A538" s="142"/>
      <c r="B538" s="143"/>
      <c r="C538" s="142"/>
      <c r="D538" s="143"/>
    </row>
    <row r="539" spans="1:4" ht="12.75">
      <c r="A539" s="142"/>
      <c r="B539" s="143"/>
      <c r="C539" s="142"/>
      <c r="D539" s="143"/>
    </row>
    <row r="540" spans="1:4" ht="12.75">
      <c r="A540" s="142"/>
      <c r="B540" s="143"/>
      <c r="C540" s="142"/>
      <c r="D540" s="143"/>
    </row>
    <row r="541" spans="1:4" ht="12.75">
      <c r="A541" s="142"/>
      <c r="B541" s="143"/>
      <c r="C541" s="142"/>
      <c r="D541" s="143"/>
    </row>
    <row r="542" spans="1:4" ht="12.75">
      <c r="A542" s="142"/>
      <c r="B542" s="143"/>
      <c r="C542" s="142"/>
      <c r="D542" s="143"/>
    </row>
    <row r="543" spans="1:4" ht="12.75">
      <c r="A543" s="142"/>
      <c r="B543" s="143"/>
      <c r="C543" s="142"/>
      <c r="D543" s="143"/>
    </row>
    <row r="544" spans="1:4" ht="12.75">
      <c r="A544" s="142"/>
      <c r="B544" s="143"/>
      <c r="C544" s="142"/>
      <c r="D544" s="143"/>
    </row>
    <row r="545" spans="1:4" ht="12.75">
      <c r="A545" s="142"/>
      <c r="B545" s="143"/>
      <c r="C545" s="142"/>
      <c r="D545" s="143"/>
    </row>
    <row r="546" spans="1:4" ht="12.75">
      <c r="A546" s="142"/>
      <c r="B546" s="143"/>
      <c r="C546" s="142"/>
      <c r="D546" s="143"/>
    </row>
    <row r="547" spans="1:4" ht="12.75">
      <c r="A547" s="142"/>
      <c r="B547" s="143"/>
      <c r="C547" s="142"/>
      <c r="D547" s="143"/>
    </row>
    <row r="548" spans="1:4" ht="12.75">
      <c r="A548" s="142"/>
      <c r="B548" s="143"/>
      <c r="C548" s="142"/>
      <c r="D548" s="143"/>
    </row>
    <row r="549" spans="1:4" ht="12.75">
      <c r="A549" s="142"/>
      <c r="B549" s="143"/>
      <c r="C549" s="142"/>
      <c r="D549" s="143"/>
    </row>
    <row r="550" spans="1:4" ht="12.75">
      <c r="A550" s="142"/>
      <c r="B550" s="143"/>
      <c r="C550" s="142"/>
      <c r="D550" s="143"/>
    </row>
    <row r="551" spans="1:4" ht="12.75">
      <c r="A551" s="142"/>
      <c r="B551" s="143"/>
      <c r="C551" s="142"/>
      <c r="D551" s="143"/>
    </row>
    <row r="552" spans="1:4" ht="12.75">
      <c r="A552" s="142"/>
      <c r="B552" s="143"/>
      <c r="C552" s="142"/>
      <c r="D552" s="143"/>
    </row>
    <row r="553" spans="1:4" ht="12.75">
      <c r="A553" s="142"/>
      <c r="B553" s="143"/>
      <c r="C553" s="142"/>
      <c r="D553" s="143"/>
    </row>
    <row r="554" spans="1:4" ht="12.75">
      <c r="A554" s="142"/>
      <c r="B554" s="143"/>
      <c r="C554" s="142"/>
      <c r="D554" s="143"/>
    </row>
    <row r="555" spans="1:4" ht="12.75">
      <c r="A555" s="142"/>
      <c r="B555" s="143"/>
      <c r="C555" s="142"/>
      <c r="D555" s="143"/>
    </row>
    <row r="556" spans="1:4" ht="12.75">
      <c r="A556" s="142"/>
      <c r="B556" s="143"/>
      <c r="C556" s="142"/>
      <c r="D556" s="143"/>
    </row>
    <row r="557" spans="1:4" ht="12.75">
      <c r="A557" s="142"/>
      <c r="B557" s="143"/>
      <c r="C557" s="142"/>
      <c r="D557" s="143"/>
    </row>
    <row r="558" spans="1:4" ht="12.75">
      <c r="A558" s="142"/>
      <c r="B558" s="143"/>
      <c r="C558" s="142"/>
      <c r="D558" s="143"/>
    </row>
    <row r="559" spans="1:4" ht="12.75">
      <c r="A559" s="142"/>
      <c r="B559" s="143"/>
      <c r="C559" s="142"/>
      <c r="D559" s="143"/>
    </row>
    <row r="560" spans="1:4" ht="12.75">
      <c r="A560" s="142"/>
      <c r="B560" s="143"/>
      <c r="C560" s="142"/>
      <c r="D560" s="143"/>
    </row>
    <row r="561" spans="1:4" ht="12.75">
      <c r="A561" s="142"/>
      <c r="B561" s="143"/>
      <c r="C561" s="142"/>
      <c r="D561" s="143"/>
    </row>
    <row r="562" spans="1:4" ht="12.75">
      <c r="A562" s="142"/>
      <c r="B562" s="143"/>
      <c r="C562" s="142"/>
      <c r="D562" s="143"/>
    </row>
    <row r="563" spans="1:4" ht="12.75">
      <c r="A563" s="142"/>
      <c r="B563" s="143"/>
      <c r="C563" s="142"/>
      <c r="D563" s="143"/>
    </row>
    <row r="564" spans="1:4" ht="12.75">
      <c r="A564" s="142"/>
      <c r="B564" s="143"/>
      <c r="C564" s="142"/>
      <c r="D564" s="143"/>
    </row>
    <row r="565" spans="1:4" ht="12.75">
      <c r="A565" s="142"/>
      <c r="B565" s="143"/>
      <c r="C565" s="142"/>
      <c r="D565" s="143"/>
    </row>
    <row r="566" spans="1:4" ht="12.75">
      <c r="A566" s="142"/>
      <c r="B566" s="143"/>
      <c r="C566" s="142"/>
      <c r="D566" s="143"/>
    </row>
    <row r="567" spans="1:4" ht="12.75">
      <c r="A567" s="142"/>
      <c r="B567" s="143"/>
      <c r="C567" s="142"/>
      <c r="D567" s="143"/>
    </row>
    <row r="568" spans="1:4" ht="12.75">
      <c r="A568" s="142"/>
      <c r="B568" s="143"/>
      <c r="C568" s="142"/>
      <c r="D568" s="143"/>
    </row>
    <row r="569" spans="1:4" ht="12.75">
      <c r="A569" s="142"/>
      <c r="B569" s="143"/>
      <c r="C569" s="142"/>
      <c r="D569" s="143"/>
    </row>
    <row r="570" spans="1:4" ht="12.75">
      <c r="A570" s="142"/>
      <c r="B570" s="143"/>
      <c r="C570" s="142"/>
      <c r="D570" s="143"/>
    </row>
    <row r="571" spans="1:4" ht="12.75">
      <c r="A571" s="142"/>
      <c r="B571" s="143"/>
      <c r="C571" s="142"/>
      <c r="D571" s="143"/>
    </row>
    <row r="572" spans="1:4" ht="12.75">
      <c r="A572" s="142"/>
      <c r="B572" s="143"/>
      <c r="C572" s="142"/>
      <c r="D572" s="143"/>
    </row>
    <row r="573" spans="1:4" ht="12.75">
      <c r="A573" s="142"/>
      <c r="B573" s="143"/>
      <c r="C573" s="142"/>
      <c r="D573" s="143"/>
    </row>
    <row r="574" spans="1:4" ht="12.75">
      <c r="A574" s="142"/>
      <c r="B574" s="143"/>
      <c r="C574" s="142"/>
      <c r="D574" s="143"/>
    </row>
    <row r="575" spans="1:4" ht="12.75">
      <c r="A575" s="142"/>
      <c r="B575" s="143"/>
      <c r="C575" s="142"/>
      <c r="D575" s="143"/>
    </row>
    <row r="576" spans="1:4" ht="12.75">
      <c r="A576" s="142"/>
      <c r="B576" s="143"/>
      <c r="C576" s="142"/>
      <c r="D576" s="143"/>
    </row>
    <row r="577" spans="1:4" ht="12.75">
      <c r="A577" s="142"/>
      <c r="B577" s="143"/>
      <c r="C577" s="142"/>
      <c r="D577" s="143"/>
    </row>
    <row r="578" spans="1:4" ht="12.75">
      <c r="A578" s="142"/>
      <c r="B578" s="143"/>
      <c r="C578" s="142"/>
      <c r="D578" s="143"/>
    </row>
    <row r="579" spans="1:4" ht="12.75">
      <c r="A579" s="142"/>
      <c r="B579" s="143"/>
      <c r="C579" s="142"/>
      <c r="D579" s="143"/>
    </row>
    <row r="580" spans="1:4" ht="12.75">
      <c r="A580" s="142"/>
      <c r="B580" s="143"/>
      <c r="C580" s="142"/>
      <c r="D580" s="143"/>
    </row>
    <row r="581" spans="1:4" ht="12.75">
      <c r="A581" s="142"/>
      <c r="B581" s="143"/>
      <c r="C581" s="142"/>
      <c r="D581" s="143"/>
    </row>
    <row r="582" spans="1:4" ht="12.75">
      <c r="A582" s="142"/>
      <c r="B582" s="143"/>
      <c r="C582" s="142"/>
      <c r="D582" s="143"/>
    </row>
    <row r="583" spans="1:4" ht="12.75">
      <c r="A583" s="142"/>
      <c r="B583" s="143"/>
      <c r="C583" s="142"/>
      <c r="D583" s="143"/>
    </row>
    <row r="584" spans="1:4" ht="12.75">
      <c r="A584" s="142"/>
      <c r="B584" s="143"/>
      <c r="C584" s="142"/>
      <c r="D584" s="143"/>
    </row>
    <row r="585" spans="1:4" ht="12.75">
      <c r="A585" s="142"/>
      <c r="B585" s="143"/>
      <c r="C585" s="142"/>
      <c r="D585" s="143"/>
    </row>
    <row r="586" spans="1:4" ht="12.75">
      <c r="A586" s="142"/>
      <c r="B586" s="143"/>
      <c r="C586" s="142"/>
      <c r="D586" s="143"/>
    </row>
    <row r="587" spans="1:4" ht="12.75">
      <c r="A587" s="142"/>
      <c r="B587" s="143"/>
      <c r="C587" s="142"/>
      <c r="D587" s="143"/>
    </row>
    <row r="588" spans="1:4" ht="12.75">
      <c r="A588" s="142"/>
      <c r="B588" s="143"/>
      <c r="C588" s="142"/>
      <c r="D588" s="143"/>
    </row>
    <row r="589" spans="1:4" ht="12.75">
      <c r="A589" s="142"/>
      <c r="B589" s="143"/>
      <c r="C589" s="142"/>
      <c r="D589" s="143"/>
    </row>
    <row r="590" spans="1:4" ht="12.75">
      <c r="A590" s="142"/>
      <c r="B590" s="143"/>
      <c r="C590" s="142"/>
      <c r="D590" s="143"/>
    </row>
    <row r="591" spans="1:4" ht="12.75">
      <c r="A591" s="142"/>
      <c r="B591" s="143"/>
      <c r="C591" s="142"/>
      <c r="D591" s="143"/>
    </row>
    <row r="592" spans="1:4" ht="12.75">
      <c r="A592" s="142"/>
      <c r="B592" s="143"/>
      <c r="C592" s="142"/>
      <c r="D592" s="143"/>
    </row>
    <row r="593" spans="1:4" ht="12.75">
      <c r="A593" s="142"/>
      <c r="B593" s="143"/>
      <c r="C593" s="142"/>
      <c r="D593" s="143"/>
    </row>
    <row r="594" spans="1:4" ht="12.75">
      <c r="A594" s="142"/>
      <c r="B594" s="143"/>
      <c r="C594" s="142"/>
      <c r="D594" s="143"/>
    </row>
    <row r="595" spans="1:4" ht="12.75">
      <c r="A595" s="142"/>
      <c r="B595" s="143"/>
      <c r="C595" s="142"/>
      <c r="D595" s="143"/>
    </row>
    <row r="596" spans="1:4" ht="12.75">
      <c r="A596" s="142"/>
      <c r="B596" s="143"/>
      <c r="C596" s="142"/>
      <c r="D596" s="143"/>
    </row>
    <row r="597" spans="1:4" ht="12.75">
      <c r="A597" s="142"/>
      <c r="B597" s="143"/>
      <c r="C597" s="142"/>
      <c r="D597" s="143"/>
    </row>
    <row r="598" spans="1:4" ht="12.75">
      <c r="A598" s="142"/>
      <c r="B598" s="143"/>
      <c r="C598" s="142"/>
      <c r="D598" s="143"/>
    </row>
    <row r="599" spans="1:4" ht="12.75">
      <c r="A599" s="142"/>
      <c r="B599" s="143"/>
      <c r="C599" s="142"/>
      <c r="D599" s="143"/>
    </row>
    <row r="600" spans="1:4" ht="12.75">
      <c r="A600" s="142"/>
      <c r="B600" s="143"/>
      <c r="C600" s="142"/>
      <c r="D600" s="143"/>
    </row>
    <row r="601" spans="1:4" ht="12.75">
      <c r="A601" s="142"/>
      <c r="B601" s="143"/>
      <c r="C601" s="142"/>
      <c r="D601" s="143"/>
    </row>
    <row r="602" spans="1:4" ht="12.75">
      <c r="A602" s="142"/>
      <c r="B602" s="143"/>
      <c r="C602" s="142"/>
      <c r="D602" s="143"/>
    </row>
    <row r="603" spans="1:4" ht="12.75">
      <c r="A603" s="142"/>
      <c r="B603" s="143"/>
      <c r="C603" s="142"/>
      <c r="D603" s="143"/>
    </row>
    <row r="604" spans="1:4" ht="12.75">
      <c r="A604" s="142"/>
      <c r="B604" s="143"/>
      <c r="C604" s="142"/>
      <c r="D604" s="143"/>
    </row>
    <row r="605" spans="1:4" ht="12.75">
      <c r="A605" s="142"/>
      <c r="B605" s="143"/>
      <c r="C605" s="142"/>
      <c r="D605" s="143"/>
    </row>
    <row r="606" spans="1:4" ht="12.75">
      <c r="A606" s="142"/>
      <c r="B606" s="143"/>
      <c r="C606" s="142"/>
      <c r="D606" s="143"/>
    </row>
    <row r="607" spans="1:4" ht="12.75">
      <c r="A607" s="142"/>
      <c r="B607" s="143"/>
      <c r="C607" s="142"/>
      <c r="D607" s="143"/>
    </row>
    <row r="608" spans="1:4" ht="12.75">
      <c r="A608" s="142"/>
      <c r="B608" s="143"/>
      <c r="C608" s="142"/>
      <c r="D608" s="143"/>
    </row>
    <row r="609" spans="1:4" ht="12.75">
      <c r="A609" s="142"/>
      <c r="B609" s="143"/>
      <c r="C609" s="142"/>
      <c r="D609" s="143"/>
    </row>
    <row r="610" spans="1:4" ht="12.75">
      <c r="A610" s="142"/>
      <c r="B610" s="143"/>
      <c r="C610" s="142"/>
      <c r="D610" s="143"/>
    </row>
    <row r="611" spans="1:4" ht="12.75">
      <c r="A611" s="142"/>
      <c r="B611" s="143"/>
      <c r="C611" s="142"/>
      <c r="D611" s="143"/>
    </row>
    <row r="612" spans="1:4" ht="12.75">
      <c r="A612" s="142"/>
      <c r="B612" s="143"/>
      <c r="C612" s="142"/>
      <c r="D612" s="143"/>
    </row>
    <row r="613" spans="1:4" ht="12.75">
      <c r="A613" s="142"/>
      <c r="B613" s="143"/>
      <c r="C613" s="142"/>
      <c r="D613" s="143"/>
    </row>
    <row r="614" spans="1:4" ht="12.75">
      <c r="A614" s="142"/>
      <c r="B614" s="143"/>
      <c r="C614" s="142"/>
      <c r="D614" s="143"/>
    </row>
    <row r="615" spans="1:4" ht="12.75">
      <c r="A615" s="142"/>
      <c r="B615" s="143"/>
      <c r="C615" s="142"/>
      <c r="D615" s="143"/>
    </row>
    <row r="616" spans="1:4" ht="12.75">
      <c r="A616" s="142"/>
      <c r="B616" s="143"/>
      <c r="C616" s="142"/>
      <c r="D616" s="143"/>
    </row>
    <row r="617" spans="1:4" ht="12.75">
      <c r="A617" s="142"/>
      <c r="B617" s="143"/>
      <c r="C617" s="142"/>
      <c r="D617" s="143"/>
    </row>
    <row r="618" spans="1:4" ht="12.75">
      <c r="A618" s="142"/>
      <c r="B618" s="143"/>
      <c r="C618" s="142"/>
      <c r="D618" s="143"/>
    </row>
    <row r="619" spans="1:4" ht="12.75">
      <c r="A619" s="142"/>
      <c r="B619" s="143"/>
      <c r="C619" s="142"/>
      <c r="D619" s="143"/>
    </row>
    <row r="620" spans="1:4" ht="12.75">
      <c r="A620" s="142"/>
      <c r="B620" s="143"/>
      <c r="C620" s="142"/>
      <c r="D620" s="143"/>
    </row>
    <row r="621" spans="1:4" ht="12.75">
      <c r="A621" s="142"/>
      <c r="B621" s="143"/>
      <c r="C621" s="142"/>
      <c r="D621" s="143"/>
    </row>
    <row r="622" spans="1:4" ht="12.75">
      <c r="A622" s="142"/>
      <c r="B622" s="143"/>
      <c r="C622" s="142"/>
      <c r="D622" s="143"/>
    </row>
    <row r="623" spans="1:4" ht="12.75">
      <c r="A623" s="142"/>
      <c r="B623" s="143"/>
      <c r="C623" s="142"/>
      <c r="D623" s="143"/>
    </row>
    <row r="624" spans="1:4" ht="12.75">
      <c r="A624" s="142"/>
      <c r="B624" s="143"/>
      <c r="C624" s="142"/>
      <c r="D624" s="143"/>
    </row>
    <row r="625" spans="1:4" ht="12.75">
      <c r="A625" s="142"/>
      <c r="B625" s="143"/>
      <c r="C625" s="142"/>
      <c r="D625" s="143"/>
    </row>
    <row r="626" spans="1:4" ht="12.75">
      <c r="A626" s="142"/>
      <c r="B626" s="143"/>
      <c r="C626" s="142"/>
      <c r="D626" s="143"/>
    </row>
    <row r="627" spans="1:4" ht="12.75">
      <c r="A627" s="142"/>
      <c r="B627" s="143"/>
      <c r="C627" s="142"/>
      <c r="D627" s="143"/>
    </row>
    <row r="628" spans="1:4" ht="12.75">
      <c r="A628" s="142"/>
      <c r="B628" s="143"/>
      <c r="C628" s="142"/>
      <c r="D628" s="143"/>
    </row>
    <row r="629" spans="1:4" ht="12.75">
      <c r="A629" s="142"/>
      <c r="B629" s="143"/>
      <c r="C629" s="142"/>
      <c r="D629" s="143"/>
    </row>
    <row r="630" spans="1:4" ht="12.75">
      <c r="A630" s="142"/>
      <c r="B630" s="143"/>
      <c r="C630" s="142"/>
      <c r="D630" s="143"/>
    </row>
    <row r="631" spans="1:4" ht="12.75">
      <c r="A631" s="142"/>
      <c r="B631" s="143"/>
      <c r="C631" s="142"/>
      <c r="D631" s="143"/>
    </row>
    <row r="632" spans="1:4" ht="12.75">
      <c r="A632" s="142"/>
      <c r="B632" s="143"/>
      <c r="C632" s="142"/>
      <c r="D632" s="143"/>
    </row>
    <row r="633" spans="1:4" ht="12.75">
      <c r="A633" s="142"/>
      <c r="B633" s="143"/>
      <c r="C633" s="142"/>
      <c r="D633" s="143"/>
    </row>
    <row r="634" spans="1:4" ht="12.75">
      <c r="A634" s="142"/>
      <c r="B634" s="143"/>
      <c r="C634" s="142"/>
      <c r="D634" s="143"/>
    </row>
    <row r="635" spans="1:4" ht="12.75">
      <c r="A635" s="142"/>
      <c r="B635" s="143"/>
      <c r="C635" s="142"/>
      <c r="D635" s="143"/>
    </row>
    <row r="636" spans="1:4" ht="12.75">
      <c r="A636" s="142"/>
      <c r="B636" s="143"/>
      <c r="C636" s="142"/>
      <c r="D636" s="143"/>
    </row>
    <row r="637" spans="1:4" ht="12.75">
      <c r="A637" s="142"/>
      <c r="B637" s="143"/>
      <c r="C637" s="142"/>
      <c r="D637" s="143"/>
    </row>
    <row r="638" spans="1:4" ht="12.75">
      <c r="A638" s="142"/>
      <c r="B638" s="143"/>
      <c r="C638" s="142"/>
      <c r="D638" s="143"/>
    </row>
    <row r="639" spans="1:4" ht="12.75">
      <c r="A639" s="142"/>
      <c r="B639" s="143"/>
      <c r="C639" s="142"/>
      <c r="D639" s="143"/>
    </row>
    <row r="640" spans="1:4" ht="12.75">
      <c r="A640" s="142"/>
      <c r="B640" s="143"/>
      <c r="C640" s="142"/>
      <c r="D640" s="143"/>
    </row>
    <row r="641" spans="1:4" ht="12.75">
      <c r="A641" s="142"/>
      <c r="B641" s="143"/>
      <c r="C641" s="142"/>
      <c r="D641" s="143"/>
    </row>
    <row r="642" spans="1:4" ht="12.75">
      <c r="A642" s="142"/>
      <c r="B642" s="143"/>
      <c r="C642" s="142"/>
      <c r="D642" s="143"/>
    </row>
    <row r="643" spans="1:4" ht="12.75">
      <c r="A643" s="142"/>
      <c r="B643" s="143"/>
      <c r="C643" s="142"/>
      <c r="D643" s="143"/>
    </row>
    <row r="644" spans="1:4" ht="12.75">
      <c r="A644" s="142"/>
      <c r="B644" s="143"/>
      <c r="C644" s="142"/>
      <c r="D644" s="143"/>
    </row>
    <row r="645" spans="1:4" ht="12.75">
      <c r="A645" s="142"/>
      <c r="B645" s="143"/>
      <c r="C645" s="142"/>
      <c r="D645" s="143"/>
    </row>
    <row r="646" spans="1:4" ht="12.75">
      <c r="A646" s="142"/>
      <c r="B646" s="143"/>
      <c r="C646" s="142"/>
      <c r="D646" s="143"/>
    </row>
    <row r="647" spans="1:4" ht="12.75">
      <c r="A647" s="142"/>
      <c r="B647" s="143"/>
      <c r="C647" s="142"/>
      <c r="D647" s="143"/>
    </row>
    <row r="648" spans="1:4" ht="12.75">
      <c r="A648" s="142"/>
      <c r="B648" s="143"/>
      <c r="C648" s="142"/>
      <c r="D648" s="143"/>
    </row>
    <row r="649" spans="1:4" ht="12.75">
      <c r="A649" s="142"/>
      <c r="B649" s="143"/>
      <c r="C649" s="142"/>
      <c r="D649" s="143"/>
    </row>
    <row r="650" spans="1:4" ht="12.75">
      <c r="A650" s="142"/>
      <c r="B650" s="143"/>
      <c r="C650" s="142"/>
      <c r="D650" s="143"/>
    </row>
    <row r="651" spans="1:4" ht="12.75">
      <c r="A651" s="142"/>
      <c r="B651" s="143"/>
      <c r="C651" s="142"/>
      <c r="D651" s="143"/>
    </row>
    <row r="652" spans="1:4" ht="12.75">
      <c r="A652" s="142"/>
      <c r="B652" s="143"/>
      <c r="C652" s="142"/>
      <c r="D652" s="143"/>
    </row>
    <row r="653" spans="1:4" ht="12.75">
      <c r="A653" s="142"/>
      <c r="B653" s="143"/>
      <c r="C653" s="142"/>
      <c r="D653" s="143"/>
    </row>
    <row r="654" spans="1:4" ht="12.75">
      <c r="A654" s="142"/>
      <c r="B654" s="143"/>
      <c r="C654" s="142"/>
      <c r="D654" s="143"/>
    </row>
    <row r="655" spans="1:4" ht="12.75">
      <c r="A655" s="142"/>
      <c r="B655" s="143"/>
      <c r="C655" s="142"/>
      <c r="D655" s="143"/>
    </row>
    <row r="656" spans="1:4" ht="12.75">
      <c r="A656" s="142"/>
      <c r="B656" s="143"/>
      <c r="C656" s="142"/>
      <c r="D656" s="143"/>
    </row>
    <row r="657" spans="1:4" ht="12.75">
      <c r="A657" s="142"/>
      <c r="B657" s="143"/>
      <c r="C657" s="142"/>
      <c r="D657" s="143"/>
    </row>
    <row r="658" spans="1:4" ht="12.75">
      <c r="A658" s="142"/>
      <c r="B658" s="143"/>
      <c r="C658" s="142"/>
      <c r="D658" s="143"/>
    </row>
    <row r="659" spans="1:4" ht="12.75">
      <c r="A659" s="142"/>
      <c r="B659" s="143"/>
      <c r="C659" s="142"/>
      <c r="D659" s="143"/>
    </row>
    <row r="660" spans="1:4" ht="12.75">
      <c r="A660" s="142"/>
      <c r="B660" s="143"/>
      <c r="C660" s="142"/>
      <c r="D660" s="143"/>
    </row>
    <row r="661" spans="1:4" ht="12.75">
      <c r="A661" s="142"/>
      <c r="B661" s="143"/>
      <c r="C661" s="142"/>
      <c r="D661" s="143"/>
    </row>
    <row r="662" spans="1:4" ht="12.75">
      <c r="A662" s="142"/>
      <c r="B662" s="143"/>
      <c r="C662" s="142"/>
      <c r="D662" s="143"/>
    </row>
    <row r="663" spans="1:4" ht="12.75">
      <c r="A663" s="142"/>
      <c r="B663" s="143"/>
      <c r="C663" s="142"/>
      <c r="D663" s="143"/>
    </row>
    <row r="664" spans="1:4" ht="12.75">
      <c r="A664" s="142"/>
      <c r="B664" s="143"/>
      <c r="C664" s="142"/>
      <c r="D664" s="143"/>
    </row>
    <row r="665" spans="1:4" ht="12.75">
      <c r="A665" s="142"/>
      <c r="B665" s="143"/>
      <c r="C665" s="142"/>
      <c r="D665" s="143"/>
    </row>
    <row r="666" spans="1:4" ht="12.75">
      <c r="A666" s="142"/>
      <c r="B666" s="143"/>
      <c r="C666" s="142"/>
      <c r="D666" s="143"/>
    </row>
    <row r="667" spans="1:4" ht="12.75">
      <c r="A667" s="142"/>
      <c r="B667" s="143"/>
      <c r="C667" s="142"/>
      <c r="D667" s="143"/>
    </row>
    <row r="668" spans="1:4" ht="12.75">
      <c r="A668" s="142"/>
      <c r="B668" s="143"/>
      <c r="C668" s="142"/>
      <c r="D668" s="143"/>
    </row>
    <row r="669" spans="1:4" ht="12.75">
      <c r="A669" s="142"/>
      <c r="B669" s="143"/>
      <c r="C669" s="142"/>
      <c r="D669" s="143"/>
    </row>
    <row r="670" spans="1:4" ht="12.75">
      <c r="A670" s="142"/>
      <c r="B670" s="143"/>
      <c r="C670" s="142"/>
      <c r="D670" s="143"/>
    </row>
    <row r="671" spans="1:4" ht="12.75">
      <c r="A671" s="142"/>
      <c r="B671" s="143"/>
      <c r="C671" s="142"/>
      <c r="D671" s="143"/>
    </row>
    <row r="672" spans="1:4" ht="12.75">
      <c r="A672" s="142"/>
      <c r="B672" s="143"/>
      <c r="C672" s="142"/>
      <c r="D672" s="143"/>
    </row>
    <row r="673" spans="1:4" ht="12.75">
      <c r="A673" s="142"/>
      <c r="B673" s="143"/>
      <c r="C673" s="142"/>
      <c r="D673" s="143"/>
    </row>
    <row r="674" spans="1:4" ht="12.75">
      <c r="A674" s="142"/>
      <c r="B674" s="143"/>
      <c r="C674" s="142"/>
      <c r="D674" s="143"/>
    </row>
    <row r="675" spans="1:4" ht="12.75">
      <c r="A675" s="142"/>
      <c r="B675" s="143"/>
      <c r="C675" s="142"/>
      <c r="D675" s="143"/>
    </row>
    <row r="676" spans="1:4" ht="12.75">
      <c r="A676" s="142"/>
      <c r="B676" s="143"/>
      <c r="C676" s="142"/>
      <c r="D676" s="143"/>
    </row>
    <row r="677" spans="1:4" ht="12.75">
      <c r="A677" s="142"/>
      <c r="B677" s="143"/>
      <c r="C677" s="142"/>
      <c r="D677" s="143"/>
    </row>
    <row r="678" spans="1:4" ht="12.75">
      <c r="A678" s="142"/>
      <c r="B678" s="143"/>
      <c r="C678" s="142"/>
      <c r="D678" s="143"/>
    </row>
    <row r="679" spans="1:4" ht="12.75">
      <c r="A679" s="142"/>
      <c r="B679" s="143"/>
      <c r="C679" s="142"/>
      <c r="D679" s="143"/>
    </row>
    <row r="680" spans="1:4" ht="12.75">
      <c r="A680" s="142"/>
      <c r="B680" s="143"/>
      <c r="C680" s="142"/>
      <c r="D680" s="143"/>
    </row>
    <row r="681" spans="1:4" ht="12.75">
      <c r="A681" s="142"/>
      <c r="B681" s="143"/>
      <c r="C681" s="142"/>
      <c r="D681" s="143"/>
    </row>
    <row r="682" spans="1:4" ht="12.75">
      <c r="A682" s="142"/>
      <c r="B682" s="143"/>
      <c r="C682" s="142"/>
      <c r="D682" s="143"/>
    </row>
    <row r="683" spans="1:4" ht="12.75">
      <c r="A683" s="142"/>
      <c r="B683" s="143"/>
      <c r="C683" s="142"/>
      <c r="D683" s="143"/>
    </row>
    <row r="684" spans="1:4" ht="12.75">
      <c r="A684" s="142"/>
      <c r="B684" s="143"/>
      <c r="C684" s="142"/>
      <c r="D684" s="143"/>
    </row>
    <row r="685" spans="1:4" ht="12.75">
      <c r="A685" s="142"/>
      <c r="B685" s="143"/>
      <c r="C685" s="142"/>
      <c r="D685" s="143"/>
    </row>
    <row r="686" spans="1:4" ht="12.75">
      <c r="A686" s="142"/>
      <c r="B686" s="143"/>
      <c r="C686" s="142"/>
      <c r="D686" s="143"/>
    </row>
    <row r="687" spans="1:4" ht="12.75">
      <c r="A687" s="142"/>
      <c r="B687" s="143"/>
      <c r="C687" s="142"/>
      <c r="D687" s="143"/>
    </row>
    <row r="688" spans="1:4" ht="12.75">
      <c r="A688" s="142"/>
      <c r="B688" s="143"/>
      <c r="C688" s="142"/>
      <c r="D688" s="143"/>
    </row>
    <row r="689" spans="1:4" ht="12.75">
      <c r="A689" s="142"/>
      <c r="B689" s="143"/>
      <c r="C689" s="142"/>
      <c r="D689" s="143"/>
    </row>
    <row r="690" spans="1:4" ht="12.75">
      <c r="A690" s="142"/>
      <c r="B690" s="143"/>
      <c r="C690" s="142"/>
      <c r="D690" s="143"/>
    </row>
    <row r="691" spans="1:4" ht="12.75">
      <c r="A691" s="142"/>
      <c r="B691" s="143"/>
      <c r="C691" s="142"/>
      <c r="D691" s="143"/>
    </row>
    <row r="692" spans="1:4" ht="12.75">
      <c r="A692" s="142"/>
      <c r="B692" s="143"/>
      <c r="C692" s="142"/>
      <c r="D692" s="143"/>
    </row>
    <row r="693" spans="1:4" ht="12.75">
      <c r="A693" s="142"/>
      <c r="B693" s="143"/>
      <c r="C693" s="142"/>
      <c r="D693" s="143"/>
    </row>
    <row r="694" spans="1:4" ht="12.75">
      <c r="A694" s="142"/>
      <c r="B694" s="143"/>
      <c r="C694" s="142"/>
      <c r="D694" s="143"/>
    </row>
    <row r="695" spans="1:4" ht="12.75">
      <c r="A695" s="142"/>
      <c r="B695" s="143"/>
      <c r="C695" s="142"/>
      <c r="D695" s="143"/>
    </row>
    <row r="696" spans="1:4" ht="12.75">
      <c r="A696" s="142"/>
      <c r="B696" s="143"/>
      <c r="C696" s="142"/>
      <c r="D696" s="143"/>
    </row>
    <row r="697" spans="1:4" ht="12.75">
      <c r="A697" s="142"/>
      <c r="B697" s="143"/>
      <c r="C697" s="142"/>
      <c r="D697" s="143"/>
    </row>
    <row r="698" spans="1:4" ht="12.75">
      <c r="A698" s="142"/>
      <c r="B698" s="143"/>
      <c r="C698" s="142"/>
      <c r="D698" s="143"/>
    </row>
    <row r="699" spans="1:4" ht="12.75">
      <c r="A699" s="142"/>
      <c r="B699" s="143"/>
      <c r="C699" s="142"/>
      <c r="D699" s="143"/>
    </row>
    <row r="700" spans="1:4" ht="12.75">
      <c r="A700" s="142"/>
      <c r="B700" s="143"/>
      <c r="C700" s="142"/>
      <c r="D700" s="143"/>
    </row>
    <row r="701" spans="1:4" ht="12.75">
      <c r="A701" s="142"/>
      <c r="B701" s="143"/>
      <c r="C701" s="142"/>
      <c r="D701" s="143"/>
    </row>
    <row r="702" spans="1:4" ht="12.75">
      <c r="A702" s="142"/>
      <c r="B702" s="143"/>
      <c r="C702" s="142"/>
      <c r="D702" s="143"/>
    </row>
    <row r="703" spans="1:4" ht="12.75">
      <c r="A703" s="142"/>
      <c r="B703" s="143"/>
      <c r="C703" s="142"/>
      <c r="D703" s="143"/>
    </row>
    <row r="704" spans="1:4" ht="12.75">
      <c r="A704" s="142"/>
      <c r="B704" s="143"/>
      <c r="C704" s="142"/>
      <c r="D704" s="143"/>
    </row>
    <row r="705" spans="1:4" ht="12.75">
      <c r="A705" s="142"/>
      <c r="B705" s="143"/>
      <c r="C705" s="142"/>
      <c r="D705" s="143"/>
    </row>
    <row r="706" spans="1:4" ht="12.75">
      <c r="A706" s="142"/>
      <c r="B706" s="143"/>
      <c r="C706" s="142"/>
      <c r="D706" s="143"/>
    </row>
    <row r="707" spans="1:4" ht="12.75">
      <c r="A707" s="142"/>
      <c r="B707" s="143"/>
      <c r="C707" s="142"/>
      <c r="D707" s="143"/>
    </row>
    <row r="708" spans="1:4" ht="12.75">
      <c r="A708" s="142"/>
      <c r="B708" s="143"/>
      <c r="C708" s="142"/>
      <c r="D708" s="143"/>
    </row>
    <row r="709" spans="1:4" ht="12.75">
      <c r="A709" s="142"/>
      <c r="B709" s="143"/>
      <c r="C709" s="142"/>
      <c r="D709" s="143"/>
    </row>
    <row r="710" spans="1:4" ht="12.75">
      <c r="A710" s="142"/>
      <c r="B710" s="143"/>
      <c r="C710" s="142"/>
      <c r="D710" s="143"/>
    </row>
    <row r="711" spans="1:4" ht="12.75">
      <c r="A711" s="142"/>
      <c r="B711" s="143"/>
      <c r="C711" s="142"/>
      <c r="D711" s="143"/>
    </row>
    <row r="712" spans="1:4" ht="12.75">
      <c r="A712" s="142"/>
      <c r="B712" s="143"/>
      <c r="C712" s="142"/>
      <c r="D712" s="143"/>
    </row>
    <row r="713" spans="1:4" ht="12.75">
      <c r="A713" s="142"/>
      <c r="B713" s="143"/>
      <c r="C713" s="142"/>
      <c r="D713" s="143"/>
    </row>
    <row r="714" spans="1:4" ht="12.75">
      <c r="A714" s="142"/>
      <c r="B714" s="143"/>
      <c r="C714" s="142"/>
      <c r="D714" s="143"/>
    </row>
    <row r="715" spans="1:4" ht="12.75">
      <c r="A715" s="142"/>
      <c r="B715" s="143"/>
      <c r="C715" s="142"/>
      <c r="D715" s="143"/>
    </row>
    <row r="716" spans="1:4" ht="12.75">
      <c r="A716" s="142"/>
      <c r="B716" s="143"/>
      <c r="C716" s="142"/>
      <c r="D716" s="143"/>
    </row>
    <row r="717" spans="1:4" ht="12.75">
      <c r="A717" s="142"/>
      <c r="B717" s="143"/>
      <c r="C717" s="142"/>
      <c r="D717" s="143"/>
    </row>
    <row r="718" spans="1:4" ht="12.75">
      <c r="A718" s="142"/>
      <c r="B718" s="143"/>
      <c r="C718" s="142"/>
      <c r="D718" s="143"/>
    </row>
    <row r="719" spans="1:4" ht="12.75">
      <c r="A719" s="142"/>
      <c r="B719" s="143"/>
      <c r="C719" s="142"/>
      <c r="D719" s="143"/>
    </row>
    <row r="720" spans="1:4" ht="12.75">
      <c r="A720" s="142"/>
      <c r="B720" s="143"/>
      <c r="C720" s="142"/>
      <c r="D720" s="143"/>
    </row>
    <row r="721" spans="1:4" ht="12.75">
      <c r="A721" s="142"/>
      <c r="B721" s="143"/>
      <c r="C721" s="142"/>
      <c r="D721" s="143"/>
    </row>
    <row r="722" spans="1:4" ht="12.75">
      <c r="A722" s="142"/>
      <c r="B722" s="143"/>
      <c r="C722" s="142"/>
      <c r="D722" s="143"/>
    </row>
    <row r="723" spans="1:4" ht="12.75">
      <c r="A723" s="142"/>
      <c r="B723" s="143"/>
      <c r="C723" s="142"/>
      <c r="D723" s="143"/>
    </row>
    <row r="724" spans="1:4" ht="12.75">
      <c r="A724" s="142"/>
      <c r="B724" s="143"/>
      <c r="C724" s="142"/>
      <c r="D724" s="143"/>
    </row>
    <row r="725" spans="1:4" ht="12.75">
      <c r="A725" s="142"/>
      <c r="B725" s="143"/>
      <c r="C725" s="142"/>
      <c r="D725" s="143"/>
    </row>
    <row r="726" spans="1:4" ht="12.75">
      <c r="A726" s="142"/>
      <c r="B726" s="143"/>
      <c r="C726" s="142"/>
      <c r="D726" s="143"/>
    </row>
    <row r="727" spans="1:4" ht="12.75">
      <c r="A727" s="142"/>
      <c r="B727" s="143"/>
      <c r="C727" s="142"/>
      <c r="D727" s="143"/>
    </row>
    <row r="728" spans="1:4" ht="12.75">
      <c r="A728" s="142"/>
      <c r="B728" s="143"/>
      <c r="C728" s="142"/>
      <c r="D728" s="143"/>
    </row>
    <row r="729" spans="1:4" ht="12.75">
      <c r="A729" s="142"/>
      <c r="B729" s="143"/>
      <c r="C729" s="142"/>
      <c r="D729" s="143"/>
    </row>
    <row r="730" spans="1:4" ht="12.75">
      <c r="A730" s="142"/>
      <c r="B730" s="143"/>
      <c r="C730" s="142"/>
      <c r="D730" s="143"/>
    </row>
    <row r="731" spans="1:4" ht="12.75">
      <c r="A731" s="142"/>
      <c r="B731" s="143"/>
      <c r="C731" s="142"/>
      <c r="D731" s="143"/>
    </row>
    <row r="732" spans="1:4" ht="12.75">
      <c r="A732" s="142"/>
      <c r="B732" s="143"/>
      <c r="C732" s="142"/>
      <c r="D732" s="143"/>
    </row>
    <row r="733" spans="1:4" ht="12.75">
      <c r="A733" s="142"/>
      <c r="B733" s="143"/>
      <c r="C733" s="142"/>
      <c r="D733" s="143"/>
    </row>
    <row r="734" spans="1:4" ht="12.75">
      <c r="A734" s="142"/>
      <c r="B734" s="143"/>
      <c r="C734" s="142"/>
      <c r="D734" s="143"/>
    </row>
    <row r="735" spans="1:4" ht="12.75">
      <c r="A735" s="142"/>
      <c r="B735" s="143"/>
      <c r="C735" s="142"/>
      <c r="D735" s="143"/>
    </row>
    <row r="736" spans="1:4" ht="12.75">
      <c r="A736" s="142"/>
      <c r="B736" s="143"/>
      <c r="C736" s="142"/>
      <c r="D736" s="143"/>
    </row>
    <row r="737" spans="1:4" ht="12.75">
      <c r="A737" s="142"/>
      <c r="B737" s="143"/>
      <c r="C737" s="142"/>
      <c r="D737" s="143"/>
    </row>
    <row r="738" spans="1:4" ht="12.75">
      <c r="A738" s="142"/>
      <c r="B738" s="143"/>
      <c r="C738" s="142"/>
      <c r="D738" s="143"/>
    </row>
    <row r="739" spans="1:4" ht="12.75">
      <c r="A739" s="142"/>
      <c r="B739" s="143"/>
      <c r="C739" s="142"/>
      <c r="D739" s="143"/>
    </row>
    <row r="740" spans="1:4" ht="12.75">
      <c r="A740" s="142"/>
      <c r="B740" s="143"/>
      <c r="C740" s="142"/>
      <c r="D740" s="143"/>
    </row>
    <row r="741" spans="1:4" ht="12.75">
      <c r="A741" s="142"/>
      <c r="B741" s="143"/>
      <c r="C741" s="142"/>
      <c r="D741" s="143"/>
    </row>
    <row r="742" spans="1:4" ht="12.75">
      <c r="A742" s="142"/>
      <c r="B742" s="143"/>
      <c r="C742" s="142"/>
      <c r="D742" s="143"/>
    </row>
    <row r="743" spans="1:4" ht="12.75">
      <c r="A743" s="142"/>
      <c r="B743" s="143"/>
      <c r="C743" s="142"/>
      <c r="D743" s="143"/>
    </row>
    <row r="744" spans="1:4" ht="12.75">
      <c r="A744" s="142"/>
      <c r="B744" s="143"/>
      <c r="C744" s="142"/>
      <c r="D744" s="143"/>
    </row>
    <row r="745" spans="1:4" ht="12.75">
      <c r="A745" s="142"/>
      <c r="B745" s="143"/>
      <c r="C745" s="142"/>
      <c r="D745" s="143"/>
    </row>
    <row r="746" spans="1:4" ht="12.75">
      <c r="A746" s="142"/>
      <c r="B746" s="143"/>
      <c r="C746" s="142"/>
      <c r="D746" s="143"/>
    </row>
    <row r="747" spans="1:4" ht="12.75">
      <c r="A747" s="142"/>
      <c r="B747" s="143"/>
      <c r="C747" s="142"/>
      <c r="D747" s="143"/>
    </row>
    <row r="748" spans="1:4" ht="12.75">
      <c r="A748" s="142"/>
      <c r="B748" s="143"/>
      <c r="C748" s="142"/>
      <c r="D748" s="143"/>
    </row>
    <row r="749" spans="1:4" ht="12.75">
      <c r="A749" s="142"/>
      <c r="B749" s="143"/>
      <c r="C749" s="142"/>
      <c r="D749" s="143"/>
    </row>
    <row r="750" spans="1:4" ht="12.75">
      <c r="A750" s="142"/>
      <c r="B750" s="143"/>
      <c r="C750" s="142"/>
      <c r="D750" s="143"/>
    </row>
    <row r="751" spans="1:4" ht="12.75">
      <c r="A751" s="142"/>
      <c r="B751" s="143"/>
      <c r="C751" s="142"/>
      <c r="D751" s="143"/>
    </row>
    <row r="752" spans="1:4" ht="12.75">
      <c r="A752" s="142"/>
      <c r="B752" s="143"/>
      <c r="C752" s="142"/>
      <c r="D752" s="143"/>
    </row>
    <row r="753" spans="1:4" ht="12.75">
      <c r="A753" s="142"/>
      <c r="B753" s="143"/>
      <c r="C753" s="142"/>
      <c r="D753" s="143"/>
    </row>
    <row r="754" spans="1:4" ht="12.75">
      <c r="A754" s="142"/>
      <c r="B754" s="143"/>
      <c r="C754" s="142"/>
      <c r="D754" s="143"/>
    </row>
    <row r="755" spans="1:4" ht="12.75">
      <c r="A755" s="142"/>
      <c r="B755" s="143"/>
      <c r="C755" s="142"/>
      <c r="D755" s="143"/>
    </row>
    <row r="756" spans="1:4" ht="12.75">
      <c r="A756" s="142"/>
      <c r="B756" s="143"/>
      <c r="C756" s="142"/>
      <c r="D756" s="143"/>
    </row>
    <row r="757" spans="1:4" ht="12.75">
      <c r="A757" s="142"/>
      <c r="B757" s="143"/>
      <c r="C757" s="142"/>
      <c r="D757" s="143"/>
    </row>
    <row r="758" spans="1:4" ht="12.75">
      <c r="A758" s="142"/>
      <c r="B758" s="143"/>
      <c r="C758" s="142"/>
      <c r="D758" s="143"/>
    </row>
    <row r="759" spans="1:4" ht="12.75">
      <c r="A759" s="142"/>
      <c r="B759" s="143"/>
      <c r="C759" s="142"/>
      <c r="D759" s="143"/>
    </row>
    <row r="760" spans="1:4" ht="12.75">
      <c r="A760" s="142"/>
      <c r="B760" s="143"/>
      <c r="C760" s="142"/>
      <c r="D760" s="143"/>
    </row>
    <row r="761" spans="1:4" ht="12.75">
      <c r="A761" s="142"/>
      <c r="B761" s="143"/>
      <c r="C761" s="142"/>
      <c r="D761" s="143"/>
    </row>
    <row r="762" spans="1:4" ht="12.75">
      <c r="A762" s="142"/>
      <c r="B762" s="143"/>
      <c r="C762" s="142"/>
      <c r="D762" s="143"/>
    </row>
    <row r="763" spans="1:4" ht="12.75">
      <c r="A763" s="142"/>
      <c r="B763" s="143"/>
      <c r="C763" s="142"/>
      <c r="D763" s="143"/>
    </row>
    <row r="764" spans="1:4" ht="12.75">
      <c r="A764" s="142"/>
      <c r="B764" s="143"/>
      <c r="C764" s="142"/>
      <c r="D764" s="143"/>
    </row>
    <row r="765" spans="1:4" ht="12.75">
      <c r="A765" s="142"/>
      <c r="B765" s="143"/>
      <c r="C765" s="142"/>
      <c r="D765" s="143"/>
    </row>
    <row r="766" spans="1:4" ht="12.75">
      <c r="A766" s="142"/>
      <c r="B766" s="143"/>
      <c r="C766" s="142"/>
      <c r="D766" s="143"/>
    </row>
    <row r="767" spans="1:4" ht="12.75">
      <c r="A767" s="142"/>
      <c r="B767" s="143"/>
      <c r="C767" s="142"/>
      <c r="D767" s="143"/>
    </row>
    <row r="768" spans="1:4" ht="12.75">
      <c r="A768" s="142"/>
      <c r="B768" s="143"/>
      <c r="C768" s="142"/>
      <c r="D768" s="143"/>
    </row>
    <row r="769" spans="1:4" ht="12.75">
      <c r="A769" s="142"/>
      <c r="B769" s="143"/>
      <c r="C769" s="142"/>
      <c r="D769" s="143"/>
    </row>
    <row r="770" spans="1:4" ht="12.75">
      <c r="A770" s="142"/>
      <c r="B770" s="143"/>
      <c r="C770" s="142"/>
      <c r="D770" s="143"/>
    </row>
    <row r="771" spans="1:4" ht="12.75">
      <c r="A771" s="142"/>
      <c r="B771" s="143"/>
      <c r="C771" s="142"/>
      <c r="D771" s="143"/>
    </row>
    <row r="772" spans="1:4" ht="12.75">
      <c r="A772" s="142"/>
      <c r="B772" s="143"/>
      <c r="C772" s="142"/>
      <c r="D772" s="143"/>
    </row>
    <row r="773" spans="1:4" ht="12.75">
      <c r="A773" s="142"/>
      <c r="B773" s="143"/>
      <c r="C773" s="142"/>
      <c r="D773" s="143"/>
    </row>
    <row r="774" spans="1:4" ht="12.75">
      <c r="A774" s="142"/>
      <c r="B774" s="143"/>
      <c r="C774" s="142"/>
      <c r="D774" s="143"/>
    </row>
    <row r="775" spans="1:4" ht="12.75">
      <c r="A775" s="142"/>
      <c r="B775" s="143"/>
      <c r="C775" s="142"/>
      <c r="D775" s="143"/>
    </row>
    <row r="776" spans="1:4" ht="12.75">
      <c r="A776" s="142"/>
      <c r="B776" s="143"/>
      <c r="C776" s="142"/>
      <c r="D776" s="143"/>
    </row>
    <row r="777" spans="1:4" ht="12.75">
      <c r="A777" s="142"/>
      <c r="B777" s="143"/>
      <c r="C777" s="142"/>
      <c r="D777" s="143"/>
    </row>
    <row r="778" spans="1:4" ht="12.75">
      <c r="A778" s="142"/>
      <c r="B778" s="143"/>
      <c r="C778" s="142"/>
      <c r="D778" s="143"/>
    </row>
    <row r="779" spans="1:4" ht="12.75">
      <c r="A779" s="142"/>
      <c r="B779" s="143"/>
      <c r="C779" s="142"/>
      <c r="D779" s="143"/>
    </row>
    <row r="780" spans="1:4" ht="12.75">
      <c r="A780" s="142"/>
      <c r="B780" s="143"/>
      <c r="C780" s="142"/>
      <c r="D780" s="143"/>
    </row>
    <row r="781" spans="1:4" ht="12.75">
      <c r="A781" s="142"/>
      <c r="B781" s="143"/>
      <c r="C781" s="142"/>
      <c r="D781" s="143"/>
    </row>
    <row r="782" spans="1:4" ht="12.75">
      <c r="A782" s="142"/>
      <c r="B782" s="143"/>
      <c r="C782" s="142"/>
      <c r="D782" s="143"/>
    </row>
    <row r="783" spans="1:4" ht="12.75">
      <c r="A783" s="142"/>
      <c r="B783" s="143"/>
      <c r="C783" s="142"/>
      <c r="D783" s="143"/>
    </row>
    <row r="784" spans="1:4" ht="12.75">
      <c r="A784" s="142"/>
      <c r="B784" s="143"/>
      <c r="C784" s="142"/>
      <c r="D784" s="143"/>
    </row>
    <row r="785" spans="1:4" ht="12.75">
      <c r="A785" s="142"/>
      <c r="B785" s="143"/>
      <c r="C785" s="142"/>
      <c r="D785" s="143"/>
    </row>
    <row r="786" spans="1:4" ht="12.75">
      <c r="A786" s="142"/>
      <c r="B786" s="143"/>
      <c r="C786" s="142"/>
      <c r="D786" s="143"/>
    </row>
    <row r="787" spans="1:4" ht="12.75">
      <c r="A787" s="142"/>
      <c r="B787" s="143"/>
      <c r="C787" s="142"/>
      <c r="D787" s="143"/>
    </row>
    <row r="788" spans="1:4" ht="12.75">
      <c r="A788" s="142"/>
      <c r="B788" s="143"/>
      <c r="C788" s="142"/>
      <c r="D788" s="143"/>
    </row>
    <row r="789" spans="1:4" ht="12.75">
      <c r="A789" s="142"/>
      <c r="B789" s="143"/>
      <c r="C789" s="142"/>
      <c r="D789" s="143"/>
    </row>
    <row r="790" spans="1:4" ht="12.75">
      <c r="A790" s="142"/>
      <c r="B790" s="143"/>
      <c r="C790" s="142"/>
      <c r="D790" s="143"/>
    </row>
    <row r="791" spans="1:4" ht="12.75">
      <c r="A791" s="142"/>
      <c r="B791" s="143"/>
      <c r="C791" s="142"/>
      <c r="D791" s="143"/>
    </row>
    <row r="792" spans="1:4" ht="12.75">
      <c r="A792" s="142"/>
      <c r="B792" s="143"/>
      <c r="C792" s="142"/>
      <c r="D792" s="143"/>
    </row>
    <row r="793" spans="1:4" ht="12.75">
      <c r="A793" s="142"/>
      <c r="B793" s="143"/>
      <c r="C793" s="142"/>
      <c r="D793" s="143"/>
    </row>
    <row r="794" spans="1:4" ht="12.75">
      <c r="A794" s="142"/>
      <c r="B794" s="143"/>
      <c r="C794" s="142"/>
      <c r="D794" s="143"/>
    </row>
    <row r="795" spans="1:4" ht="12.75">
      <c r="A795" s="142"/>
      <c r="B795" s="143"/>
      <c r="C795" s="142"/>
      <c r="D795" s="143"/>
    </row>
    <row r="796" spans="1:4" ht="12.75">
      <c r="A796" s="142"/>
      <c r="B796" s="143"/>
      <c r="C796" s="142"/>
      <c r="D796" s="143"/>
    </row>
    <row r="797" spans="1:4" ht="12.75">
      <c r="A797" s="142"/>
      <c r="B797" s="143"/>
      <c r="C797" s="142"/>
      <c r="D797" s="143"/>
    </row>
    <row r="798" spans="1:4" ht="12.75">
      <c r="A798" s="142"/>
      <c r="B798" s="143"/>
      <c r="C798" s="142"/>
      <c r="D798" s="143"/>
    </row>
    <row r="799" spans="1:4" ht="12.75">
      <c r="A799" s="142"/>
      <c r="B799" s="143"/>
      <c r="C799" s="142"/>
      <c r="D799" s="143"/>
    </row>
    <row r="800" spans="1:4" ht="12.75">
      <c r="A800" s="142"/>
      <c r="B800" s="143"/>
      <c r="C800" s="142"/>
      <c r="D800" s="143"/>
    </row>
    <row r="801" spans="1:4" ht="12.75">
      <c r="A801" s="142"/>
      <c r="B801" s="143"/>
      <c r="C801" s="142"/>
      <c r="D801" s="143"/>
    </row>
    <row r="802" spans="1:4" ht="12.75">
      <c r="A802" s="142"/>
      <c r="B802" s="143"/>
      <c r="C802" s="142"/>
      <c r="D802" s="143"/>
    </row>
    <row r="803" spans="1:4" ht="12.75">
      <c r="A803" s="142"/>
      <c r="B803" s="143"/>
      <c r="C803" s="142"/>
      <c r="D803" s="143"/>
    </row>
    <row r="804" spans="1:4" ht="12.75">
      <c r="A804" s="142"/>
      <c r="B804" s="143"/>
      <c r="C804" s="142"/>
      <c r="D804" s="143"/>
    </row>
    <row r="805" spans="1:4" ht="12.75">
      <c r="A805" s="142"/>
      <c r="B805" s="143"/>
      <c r="C805" s="142"/>
      <c r="D805" s="143"/>
    </row>
    <row r="806" spans="1:4" ht="12.75">
      <c r="A806" s="142"/>
      <c r="B806" s="143"/>
      <c r="C806" s="142"/>
      <c r="D806" s="143"/>
    </row>
    <row r="807" spans="1:4" ht="12.75">
      <c r="A807" s="142"/>
      <c r="B807" s="143"/>
      <c r="C807" s="142"/>
      <c r="D807" s="143"/>
    </row>
    <row r="808" spans="1:4" ht="12.75">
      <c r="A808" s="142"/>
      <c r="B808" s="143"/>
      <c r="C808" s="142"/>
      <c r="D808" s="143"/>
    </row>
    <row r="809" spans="1:4" ht="12.75">
      <c r="A809" s="142"/>
      <c r="B809" s="143"/>
      <c r="C809" s="142"/>
      <c r="D809" s="143"/>
    </row>
    <row r="810" spans="1:4" ht="12.75">
      <c r="A810" s="142"/>
      <c r="B810" s="143"/>
      <c r="C810" s="142"/>
      <c r="D810" s="143"/>
    </row>
    <row r="811" spans="1:4" ht="12.75">
      <c r="A811" s="142"/>
      <c r="B811" s="143"/>
      <c r="C811" s="142"/>
      <c r="D811" s="143"/>
    </row>
    <row r="812" spans="1:4" ht="12.75">
      <c r="A812" s="142"/>
      <c r="B812" s="143"/>
      <c r="C812" s="142"/>
      <c r="D812" s="143"/>
    </row>
    <row r="813" spans="1:4" ht="12.75">
      <c r="A813" s="142"/>
      <c r="B813" s="143"/>
      <c r="C813" s="142"/>
      <c r="D813" s="143"/>
    </row>
    <row r="814" spans="1:4" ht="12.75">
      <c r="A814" s="142"/>
      <c r="B814" s="143"/>
      <c r="C814" s="142"/>
      <c r="D814" s="143"/>
    </row>
    <row r="815" spans="1:4" ht="12.75">
      <c r="A815" s="142"/>
      <c r="B815" s="143"/>
      <c r="C815" s="142"/>
      <c r="D815" s="143"/>
    </row>
    <row r="816" spans="1:4" ht="12.75">
      <c r="A816" s="142"/>
      <c r="B816" s="143"/>
      <c r="C816" s="142"/>
      <c r="D816" s="143"/>
    </row>
    <row r="817" spans="1:4" ht="12.75">
      <c r="A817" s="142"/>
      <c r="B817" s="143"/>
      <c r="C817" s="142"/>
      <c r="D817" s="143"/>
    </row>
    <row r="818" spans="1:4" ht="12.75">
      <c r="A818" s="142"/>
      <c r="B818" s="143"/>
      <c r="C818" s="142"/>
      <c r="D818" s="143"/>
    </row>
    <row r="819" spans="1:4" ht="12.75">
      <c r="A819" s="142"/>
      <c r="B819" s="143"/>
      <c r="C819" s="142"/>
      <c r="D819" s="143"/>
    </row>
    <row r="820" spans="1:4" ht="12.75">
      <c r="A820" s="142"/>
      <c r="B820" s="143"/>
      <c r="C820" s="142"/>
      <c r="D820" s="143"/>
    </row>
    <row r="821" spans="1:4" ht="12.75">
      <c r="A821" s="142"/>
      <c r="B821" s="143"/>
      <c r="C821" s="142"/>
      <c r="D821" s="143"/>
    </row>
    <row r="822" spans="1:4" ht="12.75">
      <c r="A822" s="142"/>
      <c r="B822" s="143"/>
      <c r="C822" s="142"/>
      <c r="D822" s="143"/>
    </row>
    <row r="823" spans="1:4" ht="12.75">
      <c r="A823" s="142"/>
      <c r="B823" s="143"/>
      <c r="C823" s="142"/>
      <c r="D823" s="143"/>
    </row>
    <row r="824" spans="1:4" ht="12.75">
      <c r="A824" s="142"/>
      <c r="B824" s="143"/>
      <c r="C824" s="142"/>
      <c r="D824" s="143"/>
    </row>
    <row r="825" spans="1:4" ht="12.75">
      <c r="A825" s="142"/>
      <c r="B825" s="143"/>
      <c r="C825" s="142"/>
      <c r="D825" s="143"/>
    </row>
    <row r="826" spans="1:4" ht="12.75">
      <c r="A826" s="142"/>
      <c r="B826" s="143"/>
      <c r="C826" s="142"/>
      <c r="D826" s="143"/>
    </row>
    <row r="827" spans="1:4" ht="12.75">
      <c r="A827" s="142"/>
      <c r="B827" s="143"/>
      <c r="C827" s="142"/>
      <c r="D827" s="143"/>
    </row>
    <row r="828" spans="1:4" ht="12.75">
      <c r="A828" s="142"/>
      <c r="B828" s="143"/>
      <c r="C828" s="142"/>
      <c r="D828" s="143"/>
    </row>
    <row r="829" spans="1:4" ht="12.75">
      <c r="A829" s="142"/>
      <c r="B829" s="143"/>
      <c r="C829" s="142"/>
      <c r="D829" s="143"/>
    </row>
    <row r="830" spans="1:4" ht="12.75">
      <c r="A830" s="142"/>
      <c r="B830" s="143"/>
      <c r="C830" s="142"/>
      <c r="D830" s="143"/>
    </row>
  </sheetData>
  <mergeCells count="3">
    <mergeCell ref="A8:F8"/>
    <mergeCell ref="D4:F4"/>
    <mergeCell ref="D5:F5"/>
  </mergeCells>
  <printOptions/>
  <pageMargins left="0.75" right="0.75" top="0.58" bottom="0.74" header="0.5" footer="0.5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09"/>
  <sheetViews>
    <sheetView zoomScaleSheetLayoutView="100" workbookViewId="0" topLeftCell="A191">
      <selection activeCell="M196" sqref="M196"/>
    </sheetView>
  </sheetViews>
  <sheetFormatPr defaultColWidth="9.00390625" defaultRowHeight="12.75"/>
  <cols>
    <col min="1" max="1" width="3.75390625" style="5" customWidth="1"/>
    <col min="2" max="2" width="57.00390625" style="80" customWidth="1"/>
    <col min="3" max="3" width="7.125" style="5" customWidth="1"/>
    <col min="4" max="4" width="6.75390625" style="5" customWidth="1"/>
    <col min="5" max="5" width="9.125" style="5" customWidth="1"/>
    <col min="6" max="6" width="8.25390625" style="5" customWidth="1"/>
    <col min="7" max="7" width="14.375" style="5" customWidth="1"/>
    <col min="8" max="8" width="15.75390625" style="5" customWidth="1"/>
    <col min="9" max="9" width="10.375" style="5" bestFit="1" customWidth="1"/>
    <col min="10" max="16384" width="9.125" style="5" customWidth="1"/>
  </cols>
  <sheetData>
    <row r="2" spans="3:8" ht="15">
      <c r="C2" s="47"/>
      <c r="D2" s="47"/>
      <c r="E2" s="45"/>
      <c r="F2" s="45"/>
      <c r="G2" s="45"/>
      <c r="H2" s="46" t="s">
        <v>165</v>
      </c>
    </row>
    <row r="3" spans="2:8" ht="15">
      <c r="B3" s="424" t="s">
        <v>228</v>
      </c>
      <c r="C3" s="424"/>
      <c r="D3" s="424"/>
      <c r="E3" s="424"/>
      <c r="F3" s="424"/>
      <c r="G3" s="424"/>
      <c r="H3" s="424"/>
    </row>
    <row r="4" spans="2:8" ht="15">
      <c r="B4" s="424" t="s">
        <v>229</v>
      </c>
      <c r="C4" s="424"/>
      <c r="D4" s="424"/>
      <c r="E4" s="424"/>
      <c r="F4" s="424"/>
      <c r="G4" s="424"/>
      <c r="H4" s="424"/>
    </row>
    <row r="5" spans="2:8" ht="13.5" customHeight="1">
      <c r="B5" s="441" t="s">
        <v>773</v>
      </c>
      <c r="C5" s="441"/>
      <c r="D5" s="441"/>
      <c r="E5" s="441"/>
      <c r="F5" s="441"/>
      <c r="G5" s="441"/>
      <c r="H5" s="441"/>
    </row>
    <row r="6" spans="2:8" ht="15" customHeight="1">
      <c r="B6" s="441" t="s">
        <v>582</v>
      </c>
      <c r="C6" s="441"/>
      <c r="D6" s="441"/>
      <c r="E6" s="441"/>
      <c r="F6" s="441"/>
      <c r="G6" s="441"/>
      <c r="H6" s="441"/>
    </row>
    <row r="7" spans="3:8" ht="18.75" customHeight="1">
      <c r="C7" s="47"/>
      <c r="D7" s="47"/>
      <c r="E7" s="424" t="s">
        <v>593</v>
      </c>
      <c r="F7" s="424"/>
      <c r="G7" s="424"/>
      <c r="H7" s="424"/>
    </row>
    <row r="9" spans="1:12" ht="78" customHeight="1">
      <c r="A9" s="43"/>
      <c r="B9" s="450" t="s">
        <v>594</v>
      </c>
      <c r="C9" s="450"/>
      <c r="D9" s="450"/>
      <c r="E9" s="450"/>
      <c r="F9" s="450"/>
      <c r="G9" s="450"/>
      <c r="H9" s="450"/>
      <c r="L9" s="81"/>
    </row>
    <row r="10" spans="2:8" ht="25.5" customHeight="1">
      <c r="B10" s="450"/>
      <c r="C10" s="450"/>
      <c r="D10" s="450"/>
      <c r="E10" s="450"/>
      <c r="F10" s="450"/>
      <c r="G10" s="86"/>
      <c r="H10" s="10" t="s">
        <v>638</v>
      </c>
    </row>
    <row r="11" spans="1:8" ht="14.25" customHeight="1">
      <c r="A11" s="442" t="s">
        <v>455</v>
      </c>
      <c r="B11" s="444" t="s">
        <v>456</v>
      </c>
      <c r="C11" s="446" t="s">
        <v>409</v>
      </c>
      <c r="D11" s="446" t="s">
        <v>410</v>
      </c>
      <c r="E11" s="446" t="s">
        <v>459</v>
      </c>
      <c r="F11" s="446" t="s">
        <v>460</v>
      </c>
      <c r="G11" s="448" t="s">
        <v>349</v>
      </c>
      <c r="H11" s="448" t="s">
        <v>595</v>
      </c>
    </row>
    <row r="12" spans="1:8" ht="51" customHeight="1">
      <c r="A12" s="443"/>
      <c r="B12" s="445"/>
      <c r="C12" s="447"/>
      <c r="D12" s="447"/>
      <c r="E12" s="447"/>
      <c r="F12" s="447"/>
      <c r="G12" s="449"/>
      <c r="H12" s="449"/>
    </row>
    <row r="13" spans="1:8" ht="12.75">
      <c r="A13" s="88" t="s">
        <v>812</v>
      </c>
      <c r="B13" s="89">
        <v>2</v>
      </c>
      <c r="C13" s="53" t="s">
        <v>813</v>
      </c>
      <c r="D13" s="53" t="s">
        <v>687</v>
      </c>
      <c r="E13" s="53" t="s">
        <v>814</v>
      </c>
      <c r="F13" s="53" t="s">
        <v>815</v>
      </c>
      <c r="G13" s="172">
        <v>7</v>
      </c>
      <c r="H13" s="90">
        <v>8</v>
      </c>
    </row>
    <row r="14" spans="1:8" ht="22.5" customHeight="1">
      <c r="A14" s="199" t="s">
        <v>461</v>
      </c>
      <c r="B14" s="202" t="s">
        <v>422</v>
      </c>
      <c r="C14" s="173" t="s">
        <v>688</v>
      </c>
      <c r="D14" s="173"/>
      <c r="E14" s="173"/>
      <c r="F14" s="173"/>
      <c r="G14" s="174">
        <f>G15+G19+G25+G45+G51+G55</f>
        <v>83671.01212</v>
      </c>
      <c r="H14" s="174">
        <f>H15+H19+H25+H45+H51+H55</f>
        <v>82142.67428</v>
      </c>
    </row>
    <row r="15" spans="1:8" ht="30.75" customHeight="1">
      <c r="A15" s="203"/>
      <c r="B15" s="204" t="s">
        <v>209</v>
      </c>
      <c r="C15" s="173" t="s">
        <v>688</v>
      </c>
      <c r="D15" s="173" t="s">
        <v>689</v>
      </c>
      <c r="E15" s="173"/>
      <c r="F15" s="173"/>
      <c r="G15" s="174">
        <f aca="true" t="shared" si="0" ref="G15:H17">G16</f>
        <v>3641.12</v>
      </c>
      <c r="H15" s="174">
        <f t="shared" si="0"/>
        <v>3641.12</v>
      </c>
    </row>
    <row r="16" spans="1:8" ht="12.75">
      <c r="A16" s="203"/>
      <c r="B16" s="82" t="s">
        <v>306</v>
      </c>
      <c r="C16" s="175" t="s">
        <v>688</v>
      </c>
      <c r="D16" s="175" t="s">
        <v>689</v>
      </c>
      <c r="E16" s="175" t="s">
        <v>307</v>
      </c>
      <c r="F16" s="175"/>
      <c r="G16" s="176">
        <f t="shared" si="0"/>
        <v>3641.12</v>
      </c>
      <c r="H16" s="176">
        <f t="shared" si="0"/>
        <v>3641.12</v>
      </c>
    </row>
    <row r="17" spans="1:8" ht="18.75" customHeight="1">
      <c r="A17" s="203"/>
      <c r="B17" s="85" t="s">
        <v>371</v>
      </c>
      <c r="C17" s="175" t="s">
        <v>688</v>
      </c>
      <c r="D17" s="175" t="s">
        <v>689</v>
      </c>
      <c r="E17" s="175" t="s">
        <v>264</v>
      </c>
      <c r="F17" s="175"/>
      <c r="G17" s="176">
        <f t="shared" si="0"/>
        <v>3641.12</v>
      </c>
      <c r="H17" s="176">
        <f t="shared" si="0"/>
        <v>3641.12</v>
      </c>
    </row>
    <row r="18" spans="1:8" ht="57.75" customHeight="1">
      <c r="A18" s="203"/>
      <c r="B18" s="85" t="s">
        <v>412</v>
      </c>
      <c r="C18" s="175" t="s">
        <v>688</v>
      </c>
      <c r="D18" s="175" t="s">
        <v>689</v>
      </c>
      <c r="E18" s="175" t="s">
        <v>264</v>
      </c>
      <c r="F18" s="175" t="s">
        <v>415</v>
      </c>
      <c r="G18" s="176">
        <v>3641.12</v>
      </c>
      <c r="H18" s="176">
        <v>3641.12</v>
      </c>
    </row>
    <row r="19" spans="1:8" ht="46.5" customHeight="1">
      <c r="A19" s="203"/>
      <c r="B19" s="205" t="s">
        <v>669</v>
      </c>
      <c r="C19" s="173" t="s">
        <v>688</v>
      </c>
      <c r="D19" s="173" t="s">
        <v>690</v>
      </c>
      <c r="E19" s="173"/>
      <c r="F19" s="173"/>
      <c r="G19" s="174">
        <f>G20</f>
        <v>4744</v>
      </c>
      <c r="H19" s="174">
        <f>H20</f>
        <v>4752</v>
      </c>
    </row>
    <row r="20" spans="1:8" ht="15.75" customHeight="1">
      <c r="A20" s="203"/>
      <c r="B20" s="206" t="s">
        <v>306</v>
      </c>
      <c r="C20" s="175" t="s">
        <v>688</v>
      </c>
      <c r="D20" s="175" t="s">
        <v>690</v>
      </c>
      <c r="E20" s="175" t="s">
        <v>307</v>
      </c>
      <c r="F20" s="175"/>
      <c r="G20" s="176">
        <f>G21</f>
        <v>4744</v>
      </c>
      <c r="H20" s="176">
        <f>H21</f>
        <v>4752</v>
      </c>
    </row>
    <row r="21" spans="1:8" ht="58.5" customHeight="1">
      <c r="A21" s="203"/>
      <c r="B21" s="328" t="s">
        <v>740</v>
      </c>
      <c r="C21" s="175" t="s">
        <v>688</v>
      </c>
      <c r="D21" s="175" t="s">
        <v>690</v>
      </c>
      <c r="E21" s="175" t="s">
        <v>308</v>
      </c>
      <c r="F21" s="175"/>
      <c r="G21" s="176">
        <f>G22+G23+G24</f>
        <v>4744</v>
      </c>
      <c r="H21" s="176">
        <f>H22+H23+H24</f>
        <v>4752</v>
      </c>
    </row>
    <row r="22" spans="1:8" ht="57" customHeight="1">
      <c r="A22" s="203"/>
      <c r="B22" s="85" t="s">
        <v>412</v>
      </c>
      <c r="C22" s="175" t="s">
        <v>688</v>
      </c>
      <c r="D22" s="175" t="s">
        <v>690</v>
      </c>
      <c r="E22" s="175" t="s">
        <v>308</v>
      </c>
      <c r="F22" s="175" t="s">
        <v>415</v>
      </c>
      <c r="G22" s="176">
        <v>4522</v>
      </c>
      <c r="H22" s="176">
        <v>4530</v>
      </c>
    </row>
    <row r="23" spans="1:8" ht="26.25" customHeight="1">
      <c r="A23" s="203"/>
      <c r="B23" s="85" t="s">
        <v>413</v>
      </c>
      <c r="C23" s="175" t="s">
        <v>688</v>
      </c>
      <c r="D23" s="175" t="s">
        <v>690</v>
      </c>
      <c r="E23" s="175" t="s">
        <v>308</v>
      </c>
      <c r="F23" s="175" t="s">
        <v>416</v>
      </c>
      <c r="G23" s="176">
        <v>220</v>
      </c>
      <c r="H23" s="176">
        <v>220</v>
      </c>
    </row>
    <row r="24" spans="1:8" ht="12.75">
      <c r="A24" s="203"/>
      <c r="B24" s="85" t="s">
        <v>414</v>
      </c>
      <c r="C24" s="175" t="s">
        <v>688</v>
      </c>
      <c r="D24" s="175" t="s">
        <v>690</v>
      </c>
      <c r="E24" s="175" t="s">
        <v>308</v>
      </c>
      <c r="F24" s="175" t="s">
        <v>417</v>
      </c>
      <c r="G24" s="176">
        <v>2</v>
      </c>
      <c r="H24" s="176">
        <v>2</v>
      </c>
    </row>
    <row r="25" spans="1:8" ht="44.25" customHeight="1">
      <c r="A25" s="203"/>
      <c r="B25" s="204" t="s">
        <v>471</v>
      </c>
      <c r="C25" s="173" t="s">
        <v>688</v>
      </c>
      <c r="D25" s="173" t="s">
        <v>691</v>
      </c>
      <c r="E25" s="173"/>
      <c r="F25" s="173"/>
      <c r="G25" s="174">
        <f>G26+G30</f>
        <v>33702.09986</v>
      </c>
      <c r="H25" s="174">
        <f>H26+H30</f>
        <v>33702.09986</v>
      </c>
    </row>
    <row r="26" spans="1:8" ht="19.5" customHeight="1">
      <c r="A26" s="203"/>
      <c r="B26" s="82" t="s">
        <v>306</v>
      </c>
      <c r="C26" s="175" t="s">
        <v>688</v>
      </c>
      <c r="D26" s="175" t="s">
        <v>691</v>
      </c>
      <c r="E26" s="175" t="s">
        <v>265</v>
      </c>
      <c r="F26" s="175"/>
      <c r="G26" s="176">
        <f>G27+G33+G35</f>
        <v>29903.729</v>
      </c>
      <c r="H26" s="176">
        <f>H27+H33+H35</f>
        <v>29903.729</v>
      </c>
    </row>
    <row r="27" spans="1:8" ht="57" customHeight="1">
      <c r="A27" s="203"/>
      <c r="B27" s="208" t="s">
        <v>172</v>
      </c>
      <c r="C27" s="175" t="s">
        <v>688</v>
      </c>
      <c r="D27" s="175" t="s">
        <v>691</v>
      </c>
      <c r="E27" s="175" t="s">
        <v>308</v>
      </c>
      <c r="F27" s="175"/>
      <c r="G27" s="176">
        <f>G28+G29</f>
        <v>24475.729</v>
      </c>
      <c r="H27" s="176">
        <f>H28+H29</f>
        <v>24475.729</v>
      </c>
    </row>
    <row r="28" spans="1:8" ht="57.75" customHeight="1">
      <c r="A28" s="203"/>
      <c r="B28" s="85" t="s">
        <v>412</v>
      </c>
      <c r="C28" s="175" t="s">
        <v>688</v>
      </c>
      <c r="D28" s="175" t="s">
        <v>691</v>
      </c>
      <c r="E28" s="175" t="s">
        <v>308</v>
      </c>
      <c r="F28" s="175" t="s">
        <v>415</v>
      </c>
      <c r="G28" s="176">
        <f>24091.729</f>
        <v>24091.729</v>
      </c>
      <c r="H28" s="176">
        <f>24091.729</f>
        <v>24091.729</v>
      </c>
    </row>
    <row r="29" spans="1:8" ht="25.5">
      <c r="A29" s="203"/>
      <c r="B29" s="85" t="s">
        <v>413</v>
      </c>
      <c r="C29" s="175" t="s">
        <v>688</v>
      </c>
      <c r="D29" s="175" t="s">
        <v>691</v>
      </c>
      <c r="E29" s="175" t="s">
        <v>308</v>
      </c>
      <c r="F29" s="175" t="s">
        <v>416</v>
      </c>
      <c r="G29" s="176">
        <v>384</v>
      </c>
      <c r="H29" s="176">
        <v>384</v>
      </c>
    </row>
    <row r="30" spans="1:8" ht="42" customHeight="1">
      <c r="A30" s="203"/>
      <c r="B30" s="372" t="s">
        <v>695</v>
      </c>
      <c r="C30" s="175" t="s">
        <v>688</v>
      </c>
      <c r="D30" s="175" t="s">
        <v>691</v>
      </c>
      <c r="E30" s="175" t="s">
        <v>696</v>
      </c>
      <c r="F30" s="175"/>
      <c r="G30" s="176">
        <f>G31</f>
        <v>3798.37086</v>
      </c>
      <c r="H30" s="176">
        <f>H31</f>
        <v>3798.37086</v>
      </c>
    </row>
    <row r="31" spans="1:8" ht="51">
      <c r="A31" s="203"/>
      <c r="B31" s="373" t="s">
        <v>172</v>
      </c>
      <c r="C31" s="175" t="s">
        <v>688</v>
      </c>
      <c r="D31" s="175" t="s">
        <v>691</v>
      </c>
      <c r="E31" s="175" t="s">
        <v>697</v>
      </c>
      <c r="F31" s="175"/>
      <c r="G31" s="176">
        <f>G32</f>
        <v>3798.37086</v>
      </c>
      <c r="H31" s="176">
        <f>H32</f>
        <v>3798.37086</v>
      </c>
    </row>
    <row r="32" spans="1:8" ht="51">
      <c r="A32" s="203"/>
      <c r="B32" s="229" t="s">
        <v>412</v>
      </c>
      <c r="C32" s="175" t="s">
        <v>688</v>
      </c>
      <c r="D32" s="175" t="s">
        <v>691</v>
      </c>
      <c r="E32" s="175" t="s">
        <v>697</v>
      </c>
      <c r="F32" s="175" t="s">
        <v>415</v>
      </c>
      <c r="G32" s="176">
        <v>3798.37086</v>
      </c>
      <c r="H32" s="176">
        <v>3798.37086</v>
      </c>
    </row>
    <row r="33" spans="1:8" ht="66.75" customHeight="1">
      <c r="A33" s="203"/>
      <c r="B33" s="211" t="s">
        <v>282</v>
      </c>
      <c r="C33" s="175" t="s">
        <v>688</v>
      </c>
      <c r="D33" s="175" t="s">
        <v>691</v>
      </c>
      <c r="E33" s="175" t="s">
        <v>283</v>
      </c>
      <c r="F33" s="175"/>
      <c r="G33" s="176">
        <f>G34</f>
        <v>1114</v>
      </c>
      <c r="H33" s="176">
        <f>H34</f>
        <v>1114</v>
      </c>
    </row>
    <row r="34" spans="1:8" ht="57" customHeight="1">
      <c r="A34" s="203"/>
      <c r="B34" s="85" t="s">
        <v>412</v>
      </c>
      <c r="C34" s="175" t="s">
        <v>688</v>
      </c>
      <c r="D34" s="175" t="s">
        <v>691</v>
      </c>
      <c r="E34" s="175" t="s">
        <v>283</v>
      </c>
      <c r="F34" s="175" t="s">
        <v>415</v>
      </c>
      <c r="G34" s="176">
        <v>1114</v>
      </c>
      <c r="H34" s="176">
        <v>1114</v>
      </c>
    </row>
    <row r="35" spans="1:8" ht="37.5" customHeight="1">
      <c r="A35" s="203"/>
      <c r="B35" s="85" t="s">
        <v>259</v>
      </c>
      <c r="C35" s="175" t="s">
        <v>688</v>
      </c>
      <c r="D35" s="175" t="s">
        <v>691</v>
      </c>
      <c r="E35" s="175" t="s">
        <v>674</v>
      </c>
      <c r="F35" s="175"/>
      <c r="G35" s="176">
        <f>G36+G40</f>
        <v>4314</v>
      </c>
      <c r="H35" s="176">
        <f>H36+H40</f>
        <v>4314</v>
      </c>
    </row>
    <row r="36" spans="1:8" ht="46.5" customHeight="1">
      <c r="A36" s="203"/>
      <c r="B36" s="85" t="s">
        <v>284</v>
      </c>
      <c r="C36" s="175" t="s">
        <v>688</v>
      </c>
      <c r="D36" s="175" t="s">
        <v>691</v>
      </c>
      <c r="E36" s="175" t="s">
        <v>285</v>
      </c>
      <c r="F36" s="175"/>
      <c r="G36" s="176">
        <f>G37</f>
        <v>2866</v>
      </c>
      <c r="H36" s="176">
        <f>H37</f>
        <v>2866</v>
      </c>
    </row>
    <row r="37" spans="1:8" ht="80.25" customHeight="1">
      <c r="A37" s="203"/>
      <c r="B37" s="82" t="s">
        <v>286</v>
      </c>
      <c r="C37" s="175" t="s">
        <v>688</v>
      </c>
      <c r="D37" s="175" t="s">
        <v>691</v>
      </c>
      <c r="E37" s="175" t="s">
        <v>287</v>
      </c>
      <c r="F37" s="175"/>
      <c r="G37" s="176">
        <f>G38+G39</f>
        <v>2866</v>
      </c>
      <c r="H37" s="176">
        <f>H38+H39</f>
        <v>2866</v>
      </c>
    </row>
    <row r="38" spans="1:8" ht="61.5" customHeight="1">
      <c r="A38" s="203"/>
      <c r="B38" s="85" t="s">
        <v>412</v>
      </c>
      <c r="C38" s="175" t="s">
        <v>688</v>
      </c>
      <c r="D38" s="175" t="s">
        <v>691</v>
      </c>
      <c r="E38" s="175" t="s">
        <v>287</v>
      </c>
      <c r="F38" s="175" t="s">
        <v>415</v>
      </c>
      <c r="G38" s="176">
        <v>2008.072</v>
      </c>
      <c r="H38" s="176">
        <v>2008.072</v>
      </c>
    </row>
    <row r="39" spans="1:8" ht="33" customHeight="1">
      <c r="A39" s="203"/>
      <c r="B39" s="85" t="s">
        <v>413</v>
      </c>
      <c r="C39" s="175" t="s">
        <v>688</v>
      </c>
      <c r="D39" s="175" t="s">
        <v>691</v>
      </c>
      <c r="E39" s="175" t="s">
        <v>287</v>
      </c>
      <c r="F39" s="175" t="s">
        <v>416</v>
      </c>
      <c r="G39" s="176">
        <v>857.928</v>
      </c>
      <c r="H39" s="176">
        <v>857.928</v>
      </c>
    </row>
    <row r="40" spans="1:8" ht="49.5" customHeight="1">
      <c r="A40" s="203"/>
      <c r="B40" s="85" t="s">
        <v>692</v>
      </c>
      <c r="C40" s="175" t="s">
        <v>688</v>
      </c>
      <c r="D40" s="175" t="s">
        <v>691</v>
      </c>
      <c r="E40" s="175" t="s">
        <v>260</v>
      </c>
      <c r="F40" s="175"/>
      <c r="G40" s="176">
        <f>G41+G43</f>
        <v>1448</v>
      </c>
      <c r="H40" s="176">
        <f>H41+H43</f>
        <v>1448</v>
      </c>
    </row>
    <row r="41" spans="1:8" ht="94.5" customHeight="1">
      <c r="A41" s="203"/>
      <c r="B41" s="85" t="s">
        <v>693</v>
      </c>
      <c r="C41" s="175" t="s">
        <v>688</v>
      </c>
      <c r="D41" s="175" t="s">
        <v>691</v>
      </c>
      <c r="E41" s="175" t="s">
        <v>694</v>
      </c>
      <c r="F41" s="175"/>
      <c r="G41" s="176">
        <f>G42</f>
        <v>970</v>
      </c>
      <c r="H41" s="176">
        <f>H42</f>
        <v>970</v>
      </c>
    </row>
    <row r="42" spans="1:8" ht="60.75" customHeight="1">
      <c r="A42" s="203"/>
      <c r="B42" s="85" t="s">
        <v>412</v>
      </c>
      <c r="C42" s="175" t="s">
        <v>688</v>
      </c>
      <c r="D42" s="175" t="s">
        <v>691</v>
      </c>
      <c r="E42" s="175" t="s">
        <v>694</v>
      </c>
      <c r="F42" s="175" t="s">
        <v>415</v>
      </c>
      <c r="G42" s="176">
        <v>970</v>
      </c>
      <c r="H42" s="176">
        <v>970</v>
      </c>
    </row>
    <row r="43" spans="1:8" ht="96" customHeight="1">
      <c r="A43" s="203"/>
      <c r="B43" s="85" t="s">
        <v>220</v>
      </c>
      <c r="C43" s="175" t="s">
        <v>688</v>
      </c>
      <c r="D43" s="175" t="s">
        <v>691</v>
      </c>
      <c r="E43" s="175" t="s">
        <v>221</v>
      </c>
      <c r="F43" s="175"/>
      <c r="G43" s="176">
        <f>G44</f>
        <v>478</v>
      </c>
      <c r="H43" s="176">
        <f>H44</f>
        <v>478</v>
      </c>
    </row>
    <row r="44" spans="1:8" ht="57.75" customHeight="1">
      <c r="A44" s="203"/>
      <c r="B44" s="85" t="s">
        <v>412</v>
      </c>
      <c r="C44" s="175" t="s">
        <v>688</v>
      </c>
      <c r="D44" s="175" t="s">
        <v>691</v>
      </c>
      <c r="E44" s="175" t="s">
        <v>221</v>
      </c>
      <c r="F44" s="175" t="s">
        <v>415</v>
      </c>
      <c r="G44" s="176">
        <v>478</v>
      </c>
      <c r="H44" s="176">
        <v>478</v>
      </c>
    </row>
    <row r="45" spans="1:8" ht="30.75" customHeight="1">
      <c r="A45" s="203"/>
      <c r="B45" s="209" t="s">
        <v>465</v>
      </c>
      <c r="C45" s="380" t="s">
        <v>688</v>
      </c>
      <c r="D45" s="380" t="s">
        <v>288</v>
      </c>
      <c r="E45" s="173"/>
      <c r="F45" s="173"/>
      <c r="G45" s="177">
        <f>G47</f>
        <v>12189.945</v>
      </c>
      <c r="H45" s="177">
        <f>H47</f>
        <v>12189.945</v>
      </c>
    </row>
    <row r="46" spans="1:8" ht="23.25" customHeight="1">
      <c r="A46" s="203"/>
      <c r="B46" s="85" t="s">
        <v>306</v>
      </c>
      <c r="C46" s="179" t="s">
        <v>688</v>
      </c>
      <c r="D46" s="179" t="s">
        <v>288</v>
      </c>
      <c r="E46" s="175" t="s">
        <v>307</v>
      </c>
      <c r="F46" s="175"/>
      <c r="G46" s="178">
        <f>G47</f>
        <v>12189.945</v>
      </c>
      <c r="H46" s="178">
        <f>H47</f>
        <v>12189.945</v>
      </c>
    </row>
    <row r="47" spans="1:8" ht="57.75" customHeight="1">
      <c r="A47" s="203"/>
      <c r="B47" s="82" t="s">
        <v>656</v>
      </c>
      <c r="C47" s="179" t="s">
        <v>688</v>
      </c>
      <c r="D47" s="179" t="s">
        <v>288</v>
      </c>
      <c r="E47" s="175" t="s">
        <v>308</v>
      </c>
      <c r="F47" s="175"/>
      <c r="G47" s="178">
        <f>G48+G49+G50</f>
        <v>12189.945</v>
      </c>
      <c r="H47" s="178">
        <f>H48+H49+H50</f>
        <v>12189.945</v>
      </c>
    </row>
    <row r="48" spans="1:8" ht="56.25" customHeight="1">
      <c r="A48" s="203"/>
      <c r="B48" s="85" t="s">
        <v>412</v>
      </c>
      <c r="C48" s="179" t="s">
        <v>688</v>
      </c>
      <c r="D48" s="179" t="s">
        <v>288</v>
      </c>
      <c r="E48" s="175" t="s">
        <v>308</v>
      </c>
      <c r="F48" s="175" t="s">
        <v>415</v>
      </c>
      <c r="G48" s="178">
        <f>6560.884+4962.561</f>
        <v>11523.445</v>
      </c>
      <c r="H48" s="178">
        <f>6560.884+4962.561</f>
        <v>11523.445</v>
      </c>
    </row>
    <row r="49" spans="1:8" ht="33" customHeight="1">
      <c r="A49" s="203"/>
      <c r="B49" s="85" t="s">
        <v>413</v>
      </c>
      <c r="C49" s="179" t="s">
        <v>688</v>
      </c>
      <c r="D49" s="179" t="s">
        <v>288</v>
      </c>
      <c r="E49" s="175" t="s">
        <v>837</v>
      </c>
      <c r="F49" s="175" t="s">
        <v>416</v>
      </c>
      <c r="G49" s="178">
        <f>111+532.5</f>
        <v>643.5</v>
      </c>
      <c r="H49" s="178">
        <f>111+532.5</f>
        <v>643.5</v>
      </c>
    </row>
    <row r="50" spans="1:8" ht="17.25" customHeight="1">
      <c r="A50" s="203"/>
      <c r="B50" s="210" t="s">
        <v>414</v>
      </c>
      <c r="C50" s="179" t="s">
        <v>688</v>
      </c>
      <c r="D50" s="179" t="s">
        <v>288</v>
      </c>
      <c r="E50" s="179" t="s">
        <v>308</v>
      </c>
      <c r="F50" s="179" t="s">
        <v>417</v>
      </c>
      <c r="G50" s="180">
        <f>8+15</f>
        <v>23</v>
      </c>
      <c r="H50" s="180">
        <f>8+15</f>
        <v>23</v>
      </c>
    </row>
    <row r="51" spans="1:8" ht="19.5" customHeight="1">
      <c r="A51" s="203"/>
      <c r="B51" s="205" t="s">
        <v>386</v>
      </c>
      <c r="C51" s="173" t="s">
        <v>688</v>
      </c>
      <c r="D51" s="173" t="s">
        <v>662</v>
      </c>
      <c r="E51" s="173"/>
      <c r="F51" s="173"/>
      <c r="G51" s="174">
        <f aca="true" t="shared" si="1" ref="G51:H53">G52</f>
        <v>1000</v>
      </c>
      <c r="H51" s="174">
        <f t="shared" si="1"/>
        <v>500</v>
      </c>
    </row>
    <row r="52" spans="1:8" ht="19.5" customHeight="1">
      <c r="A52" s="203"/>
      <c r="B52" s="206" t="s">
        <v>306</v>
      </c>
      <c r="C52" s="175" t="s">
        <v>688</v>
      </c>
      <c r="D52" s="175" t="s">
        <v>662</v>
      </c>
      <c r="E52" s="175" t="s">
        <v>307</v>
      </c>
      <c r="F52" s="175"/>
      <c r="G52" s="176">
        <f t="shared" si="1"/>
        <v>1000</v>
      </c>
      <c r="H52" s="176">
        <f t="shared" si="1"/>
        <v>500</v>
      </c>
    </row>
    <row r="53" spans="1:8" ht="24" customHeight="1">
      <c r="A53" s="203"/>
      <c r="B53" s="82" t="s">
        <v>222</v>
      </c>
      <c r="C53" s="175" t="s">
        <v>688</v>
      </c>
      <c r="D53" s="175" t="s">
        <v>662</v>
      </c>
      <c r="E53" s="175" t="s">
        <v>223</v>
      </c>
      <c r="F53" s="175"/>
      <c r="G53" s="176">
        <f t="shared" si="1"/>
        <v>1000</v>
      </c>
      <c r="H53" s="176">
        <f t="shared" si="1"/>
        <v>500</v>
      </c>
    </row>
    <row r="54" spans="1:8" ht="14.25" customHeight="1">
      <c r="A54" s="203"/>
      <c r="B54" s="85" t="s">
        <v>414</v>
      </c>
      <c r="C54" s="175" t="s">
        <v>688</v>
      </c>
      <c r="D54" s="175" t="s">
        <v>662</v>
      </c>
      <c r="E54" s="175" t="s">
        <v>223</v>
      </c>
      <c r="F54" s="175" t="s">
        <v>417</v>
      </c>
      <c r="G54" s="176">
        <v>1000</v>
      </c>
      <c r="H54" s="176">
        <v>500</v>
      </c>
    </row>
    <row r="55" spans="1:8" ht="18" customHeight="1">
      <c r="A55" s="203"/>
      <c r="B55" s="204" t="s">
        <v>387</v>
      </c>
      <c r="C55" s="173" t="s">
        <v>688</v>
      </c>
      <c r="D55" s="173" t="s">
        <v>213</v>
      </c>
      <c r="E55" s="173"/>
      <c r="F55" s="173"/>
      <c r="G55" s="181">
        <f>G56+G60+G62+G65+G77+G79</f>
        <v>28393.847260000002</v>
      </c>
      <c r="H55" s="181">
        <f>H56+H60+H62+H65+H77+H79</f>
        <v>27357.509420000002</v>
      </c>
    </row>
    <row r="56" spans="1:8" ht="40.5" customHeight="1">
      <c r="A56" s="203"/>
      <c r="B56" s="82" t="s">
        <v>741</v>
      </c>
      <c r="C56" s="175" t="s">
        <v>688</v>
      </c>
      <c r="D56" s="175" t="s">
        <v>213</v>
      </c>
      <c r="E56" s="175" t="s">
        <v>742</v>
      </c>
      <c r="F56" s="173"/>
      <c r="G56" s="189">
        <f>G57</f>
        <v>84</v>
      </c>
      <c r="H56" s="189">
        <f>H57</f>
        <v>84</v>
      </c>
    </row>
    <row r="57" spans="1:8" ht="81" customHeight="1">
      <c r="A57" s="203"/>
      <c r="B57" s="85" t="s">
        <v>743</v>
      </c>
      <c r="C57" s="175" t="s">
        <v>688</v>
      </c>
      <c r="D57" s="175" t="s">
        <v>213</v>
      </c>
      <c r="E57" s="175" t="s">
        <v>205</v>
      </c>
      <c r="F57" s="175"/>
      <c r="G57" s="189">
        <f>G58+G59</f>
        <v>84</v>
      </c>
      <c r="H57" s="189">
        <f>H58+H59</f>
        <v>84</v>
      </c>
    </row>
    <row r="58" spans="1:8" ht="33.75" customHeight="1">
      <c r="A58" s="203"/>
      <c r="B58" s="85" t="s">
        <v>256</v>
      </c>
      <c r="C58" s="175" t="s">
        <v>688</v>
      </c>
      <c r="D58" s="175" t="s">
        <v>213</v>
      </c>
      <c r="E58" s="175" t="s">
        <v>205</v>
      </c>
      <c r="F58" s="175" t="s">
        <v>393</v>
      </c>
      <c r="G58" s="189">
        <v>29</v>
      </c>
      <c r="H58" s="189">
        <v>29</v>
      </c>
    </row>
    <row r="59" spans="1:8" ht="18.75" customHeight="1">
      <c r="A59" s="203"/>
      <c r="B59" s="85" t="s">
        <v>414</v>
      </c>
      <c r="C59" s="175" t="s">
        <v>688</v>
      </c>
      <c r="D59" s="175" t="s">
        <v>213</v>
      </c>
      <c r="E59" s="175" t="s">
        <v>205</v>
      </c>
      <c r="F59" s="175" t="s">
        <v>417</v>
      </c>
      <c r="G59" s="189">
        <v>55</v>
      </c>
      <c r="H59" s="189">
        <v>55</v>
      </c>
    </row>
    <row r="60" spans="1:8" ht="55.5" customHeight="1">
      <c r="A60" s="203"/>
      <c r="B60" s="85" t="s">
        <v>4</v>
      </c>
      <c r="C60" s="175" t="s">
        <v>688</v>
      </c>
      <c r="D60" s="175" t="s">
        <v>213</v>
      </c>
      <c r="E60" s="175" t="s">
        <v>134</v>
      </c>
      <c r="F60" s="175"/>
      <c r="G60" s="189">
        <f>G61</f>
        <v>278.591</v>
      </c>
      <c r="H60" s="189">
        <f>H61</f>
        <v>278.644</v>
      </c>
    </row>
    <row r="61" spans="1:8" ht="31.5" customHeight="1">
      <c r="A61" s="203"/>
      <c r="B61" s="82" t="s">
        <v>256</v>
      </c>
      <c r="C61" s="175" t="s">
        <v>688</v>
      </c>
      <c r="D61" s="175" t="s">
        <v>213</v>
      </c>
      <c r="E61" s="175" t="s">
        <v>134</v>
      </c>
      <c r="F61" s="175" t="s">
        <v>393</v>
      </c>
      <c r="G61" s="189">
        <v>278.591</v>
      </c>
      <c r="H61" s="189">
        <v>278.644</v>
      </c>
    </row>
    <row r="62" spans="1:8" ht="24" customHeight="1">
      <c r="A62" s="203"/>
      <c r="B62" s="82" t="s">
        <v>306</v>
      </c>
      <c r="C62" s="175" t="s">
        <v>688</v>
      </c>
      <c r="D62" s="175" t="s">
        <v>213</v>
      </c>
      <c r="E62" s="175" t="s">
        <v>307</v>
      </c>
      <c r="F62" s="175"/>
      <c r="G62" s="176">
        <f>G63+G68</f>
        <v>21486.55668</v>
      </c>
      <c r="H62" s="176">
        <f>H63+H68</f>
        <v>21486.55668</v>
      </c>
    </row>
    <row r="63" spans="1:8" ht="47.25" customHeight="1">
      <c r="A63" s="203"/>
      <c r="B63" s="82" t="s">
        <v>224</v>
      </c>
      <c r="C63" s="175" t="s">
        <v>688</v>
      </c>
      <c r="D63" s="175" t="s">
        <v>213</v>
      </c>
      <c r="E63" s="175" t="s">
        <v>225</v>
      </c>
      <c r="F63" s="175"/>
      <c r="G63" s="176">
        <f>G64</f>
        <v>700</v>
      </c>
      <c r="H63" s="176">
        <f>H64</f>
        <v>700</v>
      </c>
    </row>
    <row r="64" spans="1:8" ht="29.25" customHeight="1">
      <c r="A64" s="203"/>
      <c r="B64" s="85" t="s">
        <v>413</v>
      </c>
      <c r="C64" s="175" t="s">
        <v>688</v>
      </c>
      <c r="D64" s="175" t="s">
        <v>213</v>
      </c>
      <c r="E64" s="175" t="s">
        <v>225</v>
      </c>
      <c r="F64" s="175" t="s">
        <v>416</v>
      </c>
      <c r="G64" s="176">
        <f>700</f>
        <v>700</v>
      </c>
      <c r="H64" s="176">
        <v>700</v>
      </c>
    </row>
    <row r="65" spans="1:8" ht="41.25" customHeight="1">
      <c r="A65" s="203"/>
      <c r="B65" s="372" t="s">
        <v>695</v>
      </c>
      <c r="C65" s="175" t="s">
        <v>688</v>
      </c>
      <c r="D65" s="175" t="s">
        <v>213</v>
      </c>
      <c r="E65" s="175" t="s">
        <v>696</v>
      </c>
      <c r="F65" s="175"/>
      <c r="G65" s="176">
        <f>G66+G72</f>
        <v>5151.217049999999</v>
      </c>
      <c r="H65" s="176">
        <f>H66+H72</f>
        <v>5151.217049999999</v>
      </c>
    </row>
    <row r="66" spans="1:8" ht="39.75" customHeight="1">
      <c r="A66" s="203"/>
      <c r="B66" s="211" t="s">
        <v>699</v>
      </c>
      <c r="C66" s="175" t="s">
        <v>688</v>
      </c>
      <c r="D66" s="175" t="s">
        <v>213</v>
      </c>
      <c r="E66" s="175" t="s">
        <v>700</v>
      </c>
      <c r="F66" s="175"/>
      <c r="G66" s="176">
        <f>G67</f>
        <v>1000</v>
      </c>
      <c r="H66" s="176">
        <f>H67</f>
        <v>1000</v>
      </c>
    </row>
    <row r="67" spans="1:8" ht="31.5" customHeight="1">
      <c r="A67" s="203"/>
      <c r="B67" s="85" t="s">
        <v>413</v>
      </c>
      <c r="C67" s="175" t="s">
        <v>688</v>
      </c>
      <c r="D67" s="175" t="s">
        <v>213</v>
      </c>
      <c r="E67" s="175" t="s">
        <v>700</v>
      </c>
      <c r="F67" s="175" t="s">
        <v>416</v>
      </c>
      <c r="G67" s="178">
        <v>1000</v>
      </c>
      <c r="H67" s="178">
        <v>1000</v>
      </c>
    </row>
    <row r="68" spans="1:8" ht="27" customHeight="1">
      <c r="A68" s="203"/>
      <c r="B68" s="82" t="s">
        <v>359</v>
      </c>
      <c r="C68" s="175" t="s">
        <v>688</v>
      </c>
      <c r="D68" s="175" t="s">
        <v>213</v>
      </c>
      <c r="E68" s="175" t="s">
        <v>360</v>
      </c>
      <c r="F68" s="175"/>
      <c r="G68" s="176">
        <f>G69+G70+G71</f>
        <v>20786.55668</v>
      </c>
      <c r="H68" s="176">
        <f>H69+H70+H71</f>
        <v>20786.55668</v>
      </c>
    </row>
    <row r="69" spans="1:8" ht="58.5" customHeight="1">
      <c r="A69" s="203"/>
      <c r="B69" s="85" t="s">
        <v>412</v>
      </c>
      <c r="C69" s="175" t="s">
        <v>688</v>
      </c>
      <c r="D69" s="175" t="s">
        <v>213</v>
      </c>
      <c r="E69" s="175" t="s">
        <v>360</v>
      </c>
      <c r="F69" s="175" t="s">
        <v>415</v>
      </c>
      <c r="G69" s="176">
        <f>11589.34868</f>
        <v>11589.34868</v>
      </c>
      <c r="H69" s="176">
        <f>11589.34868</f>
        <v>11589.34868</v>
      </c>
    </row>
    <row r="70" spans="1:8" ht="32.25" customHeight="1">
      <c r="A70" s="203"/>
      <c r="B70" s="85" t="s">
        <v>413</v>
      </c>
      <c r="C70" s="175" t="s">
        <v>688</v>
      </c>
      <c r="D70" s="175" t="s">
        <v>213</v>
      </c>
      <c r="E70" s="175" t="s">
        <v>360</v>
      </c>
      <c r="F70" s="175" t="s">
        <v>416</v>
      </c>
      <c r="G70" s="176">
        <v>8847.208</v>
      </c>
      <c r="H70" s="176">
        <f>8847.208</f>
        <v>8847.208</v>
      </c>
    </row>
    <row r="71" spans="1:8" ht="21.75" customHeight="1">
      <c r="A71" s="203"/>
      <c r="B71" s="85" t="s">
        <v>414</v>
      </c>
      <c r="C71" s="175" t="s">
        <v>688</v>
      </c>
      <c r="D71" s="175" t="s">
        <v>213</v>
      </c>
      <c r="E71" s="175" t="s">
        <v>360</v>
      </c>
      <c r="F71" s="175" t="s">
        <v>417</v>
      </c>
      <c r="G71" s="176">
        <v>350</v>
      </c>
      <c r="H71" s="176">
        <v>350</v>
      </c>
    </row>
    <row r="72" spans="1:8" ht="38.25" customHeight="1">
      <c r="A72" s="203"/>
      <c r="B72" s="372" t="s">
        <v>695</v>
      </c>
      <c r="C72" s="175" t="s">
        <v>688</v>
      </c>
      <c r="D72" s="175" t="s">
        <v>213</v>
      </c>
      <c r="E72" s="175" t="s">
        <v>696</v>
      </c>
      <c r="F72" s="175"/>
      <c r="G72" s="176">
        <f>G73</f>
        <v>4151.217049999999</v>
      </c>
      <c r="H72" s="176">
        <f>H73</f>
        <v>4151.217049999999</v>
      </c>
    </row>
    <row r="73" spans="1:8" ht="21.75" customHeight="1">
      <c r="A73" s="203"/>
      <c r="B73" s="82" t="s">
        <v>701</v>
      </c>
      <c r="C73" s="175" t="s">
        <v>688</v>
      </c>
      <c r="D73" s="175" t="s">
        <v>213</v>
      </c>
      <c r="E73" s="175" t="s">
        <v>702</v>
      </c>
      <c r="F73" s="175"/>
      <c r="G73" s="178">
        <f>G74+G75+G76</f>
        <v>4151.217049999999</v>
      </c>
      <c r="H73" s="178">
        <f>H74+H75+H76</f>
        <v>4151.217049999999</v>
      </c>
    </row>
    <row r="74" spans="1:8" ht="54" customHeight="1">
      <c r="A74" s="203"/>
      <c r="B74" s="85" t="s">
        <v>412</v>
      </c>
      <c r="C74" s="175" t="s">
        <v>688</v>
      </c>
      <c r="D74" s="175" t="s">
        <v>213</v>
      </c>
      <c r="E74" s="175" t="s">
        <v>702</v>
      </c>
      <c r="F74" s="175" t="s">
        <v>415</v>
      </c>
      <c r="G74" s="178">
        <v>2720.72205</v>
      </c>
      <c r="H74" s="178">
        <v>2720.72205</v>
      </c>
    </row>
    <row r="75" spans="1:8" ht="28.5" customHeight="1">
      <c r="A75" s="203"/>
      <c r="B75" s="85" t="s">
        <v>413</v>
      </c>
      <c r="C75" s="175" t="s">
        <v>688</v>
      </c>
      <c r="D75" s="175" t="s">
        <v>213</v>
      </c>
      <c r="E75" s="175" t="s">
        <v>702</v>
      </c>
      <c r="F75" s="175" t="s">
        <v>416</v>
      </c>
      <c r="G75" s="178">
        <v>1245.495</v>
      </c>
      <c r="H75" s="178">
        <v>1245.495</v>
      </c>
    </row>
    <row r="76" spans="1:8" ht="21.75" customHeight="1">
      <c r="A76" s="203"/>
      <c r="B76" s="85" t="s">
        <v>414</v>
      </c>
      <c r="C76" s="175" t="s">
        <v>688</v>
      </c>
      <c r="D76" s="175" t="s">
        <v>213</v>
      </c>
      <c r="E76" s="175" t="s">
        <v>702</v>
      </c>
      <c r="F76" s="175" t="s">
        <v>417</v>
      </c>
      <c r="G76" s="178">
        <v>185</v>
      </c>
      <c r="H76" s="178">
        <v>185</v>
      </c>
    </row>
    <row r="77" spans="1:8" ht="66.75" customHeight="1">
      <c r="A77" s="203"/>
      <c r="B77" s="211" t="s">
        <v>357</v>
      </c>
      <c r="C77" s="175" t="s">
        <v>688</v>
      </c>
      <c r="D77" s="175" t="s">
        <v>213</v>
      </c>
      <c r="E77" s="175" t="s">
        <v>358</v>
      </c>
      <c r="F77" s="175"/>
      <c r="G77" s="176">
        <f>G78</f>
        <v>34.9</v>
      </c>
      <c r="H77" s="176">
        <f>H78</f>
        <v>34.9</v>
      </c>
    </row>
    <row r="78" spans="1:8" ht="36" customHeight="1">
      <c r="A78" s="203"/>
      <c r="B78" s="85" t="s">
        <v>413</v>
      </c>
      <c r="C78" s="175" t="s">
        <v>688</v>
      </c>
      <c r="D78" s="175" t="s">
        <v>213</v>
      </c>
      <c r="E78" s="175" t="s">
        <v>358</v>
      </c>
      <c r="F78" s="175" t="s">
        <v>416</v>
      </c>
      <c r="G78" s="176">
        <v>34.9</v>
      </c>
      <c r="H78" s="176">
        <v>34.9</v>
      </c>
    </row>
    <row r="79" spans="1:8" ht="36.75" customHeight="1">
      <c r="A79" s="203"/>
      <c r="B79" s="82" t="s">
        <v>419</v>
      </c>
      <c r="C79" s="175" t="s">
        <v>688</v>
      </c>
      <c r="D79" s="175" t="s">
        <v>213</v>
      </c>
      <c r="E79" s="175" t="s">
        <v>197</v>
      </c>
      <c r="F79" s="182"/>
      <c r="G79" s="176">
        <f>G80</f>
        <v>1358.58253</v>
      </c>
      <c r="H79" s="176">
        <f>H80</f>
        <v>322.19169</v>
      </c>
    </row>
    <row r="80" spans="1:8" ht="18.75" customHeight="1">
      <c r="A80" s="203"/>
      <c r="B80" s="85" t="s">
        <v>414</v>
      </c>
      <c r="C80" s="175" t="s">
        <v>688</v>
      </c>
      <c r="D80" s="175" t="s">
        <v>213</v>
      </c>
      <c r="E80" s="175" t="s">
        <v>197</v>
      </c>
      <c r="F80" s="175" t="s">
        <v>417</v>
      </c>
      <c r="G80" s="176">
        <f>1502.86771-144.28518</f>
        <v>1358.58253</v>
      </c>
      <c r="H80" s="176">
        <f>466.47687-144.28518</f>
        <v>322.19169</v>
      </c>
    </row>
    <row r="81" spans="1:8" ht="20.25" customHeight="1">
      <c r="A81" s="199" t="s">
        <v>467</v>
      </c>
      <c r="B81" s="59" t="s">
        <v>290</v>
      </c>
      <c r="C81" s="173" t="s">
        <v>689</v>
      </c>
      <c r="D81" s="175"/>
      <c r="E81" s="175"/>
      <c r="F81" s="175"/>
      <c r="G81" s="174">
        <f>G82</f>
        <v>363.3</v>
      </c>
      <c r="H81" s="174">
        <f>H82</f>
        <v>346.6</v>
      </c>
    </row>
    <row r="82" spans="1:8" ht="21.75" customHeight="1">
      <c r="A82" s="203"/>
      <c r="B82" s="204" t="s">
        <v>388</v>
      </c>
      <c r="C82" s="175" t="s">
        <v>689</v>
      </c>
      <c r="D82" s="175" t="s">
        <v>690</v>
      </c>
      <c r="E82" s="173"/>
      <c r="F82" s="173"/>
      <c r="G82" s="176">
        <f>G84</f>
        <v>363.3</v>
      </c>
      <c r="H82" s="176">
        <f>H84</f>
        <v>346.6</v>
      </c>
    </row>
    <row r="83" spans="1:8" ht="24" customHeight="1">
      <c r="A83" s="203"/>
      <c r="B83" s="82" t="s">
        <v>306</v>
      </c>
      <c r="C83" s="175" t="s">
        <v>689</v>
      </c>
      <c r="D83" s="175" t="s">
        <v>690</v>
      </c>
      <c r="E83" s="175" t="s">
        <v>361</v>
      </c>
      <c r="F83" s="175"/>
      <c r="G83" s="176">
        <f>SUM(G84)</f>
        <v>363.3</v>
      </c>
      <c r="H83" s="176">
        <f>SUM(H84)</f>
        <v>346.6</v>
      </c>
    </row>
    <row r="84" spans="1:8" ht="45.75" customHeight="1">
      <c r="A84" s="203"/>
      <c r="B84" s="208" t="s">
        <v>5</v>
      </c>
      <c r="C84" s="175" t="s">
        <v>689</v>
      </c>
      <c r="D84" s="175" t="s">
        <v>690</v>
      </c>
      <c r="E84" s="175" t="s">
        <v>363</v>
      </c>
      <c r="F84" s="175"/>
      <c r="G84" s="176">
        <f>G85</f>
        <v>363.3</v>
      </c>
      <c r="H84" s="176">
        <f>H85</f>
        <v>346.6</v>
      </c>
    </row>
    <row r="85" spans="1:8" ht="19.5" customHeight="1">
      <c r="A85" s="203"/>
      <c r="B85" s="212" t="s">
        <v>418</v>
      </c>
      <c r="C85" s="175" t="s">
        <v>689</v>
      </c>
      <c r="D85" s="175" t="s">
        <v>690</v>
      </c>
      <c r="E85" s="175" t="s">
        <v>363</v>
      </c>
      <c r="F85" s="175"/>
      <c r="G85" s="176">
        <f>G86</f>
        <v>363.3</v>
      </c>
      <c r="H85" s="176">
        <f>H86</f>
        <v>346.6</v>
      </c>
    </row>
    <row r="86" spans="1:8" ht="56.25" customHeight="1">
      <c r="A86" s="203"/>
      <c r="B86" s="85" t="s">
        <v>412</v>
      </c>
      <c r="C86" s="175" t="s">
        <v>689</v>
      </c>
      <c r="D86" s="175" t="s">
        <v>690</v>
      </c>
      <c r="E86" s="175" t="s">
        <v>363</v>
      </c>
      <c r="F86" s="175" t="s">
        <v>415</v>
      </c>
      <c r="G86" s="176">
        <v>363.3</v>
      </c>
      <c r="H86" s="176">
        <v>346.6</v>
      </c>
    </row>
    <row r="87" spans="1:8" ht="37.5" customHeight="1">
      <c r="A87" s="199" t="s">
        <v>809</v>
      </c>
      <c r="B87" s="213" t="s">
        <v>291</v>
      </c>
      <c r="C87" s="382" t="s">
        <v>690</v>
      </c>
      <c r="D87" s="175"/>
      <c r="E87" s="175"/>
      <c r="F87" s="175"/>
      <c r="G87" s="174">
        <f>G88+G95</f>
        <v>4184.778</v>
      </c>
      <c r="H87" s="174">
        <f>H88+H95</f>
        <v>4209.778</v>
      </c>
    </row>
    <row r="88" spans="1:8" ht="21" customHeight="1">
      <c r="A88" s="203"/>
      <c r="B88" s="209" t="s">
        <v>799</v>
      </c>
      <c r="C88" s="173" t="s">
        <v>690</v>
      </c>
      <c r="D88" s="173" t="s">
        <v>691</v>
      </c>
      <c r="E88" s="173"/>
      <c r="F88" s="173"/>
      <c r="G88" s="174">
        <f>G90</f>
        <v>387.2</v>
      </c>
      <c r="H88" s="174">
        <f>H90</f>
        <v>412.2</v>
      </c>
    </row>
    <row r="89" spans="1:8" ht="26.25" customHeight="1">
      <c r="A89" s="203"/>
      <c r="B89" s="85" t="s">
        <v>306</v>
      </c>
      <c r="C89" s="175" t="s">
        <v>690</v>
      </c>
      <c r="D89" s="175" t="s">
        <v>691</v>
      </c>
      <c r="E89" s="175" t="s">
        <v>307</v>
      </c>
      <c r="F89" s="175"/>
      <c r="G89" s="176">
        <f>SUM(G90)</f>
        <v>387.2</v>
      </c>
      <c r="H89" s="176">
        <f>SUM(H90)</f>
        <v>412.2</v>
      </c>
    </row>
    <row r="90" spans="1:8" ht="46.5" customHeight="1">
      <c r="A90" s="203"/>
      <c r="B90" s="82" t="s">
        <v>364</v>
      </c>
      <c r="C90" s="175" t="s">
        <v>690</v>
      </c>
      <c r="D90" s="175" t="s">
        <v>691</v>
      </c>
      <c r="E90" s="175" t="s">
        <v>307</v>
      </c>
      <c r="F90" s="175"/>
      <c r="G90" s="176">
        <f>G92+G93+G94</f>
        <v>387.2</v>
      </c>
      <c r="H90" s="176">
        <f>H92+H93+H94</f>
        <v>412.2</v>
      </c>
    </row>
    <row r="91" spans="1:8" ht="20.25" customHeight="1">
      <c r="A91" s="203"/>
      <c r="B91" s="212" t="s">
        <v>418</v>
      </c>
      <c r="C91" s="175" t="s">
        <v>690</v>
      </c>
      <c r="D91" s="175" t="s">
        <v>691</v>
      </c>
      <c r="E91" s="182" t="s">
        <v>307</v>
      </c>
      <c r="F91" s="175"/>
      <c r="G91" s="183">
        <v>355</v>
      </c>
      <c r="H91" s="183">
        <v>355</v>
      </c>
    </row>
    <row r="92" spans="1:8" ht="63.75" customHeight="1">
      <c r="A92" s="203"/>
      <c r="B92" s="85" t="s">
        <v>412</v>
      </c>
      <c r="C92" s="175" t="s">
        <v>690</v>
      </c>
      <c r="D92" s="175" t="s">
        <v>691</v>
      </c>
      <c r="E92" s="175" t="s">
        <v>206</v>
      </c>
      <c r="F92" s="175" t="s">
        <v>415</v>
      </c>
      <c r="G92" s="176">
        <v>27.7</v>
      </c>
      <c r="H92" s="176">
        <v>29.4</v>
      </c>
    </row>
    <row r="93" spans="1:8" ht="57.75" customHeight="1">
      <c r="A93" s="203"/>
      <c r="B93" s="85" t="s">
        <v>412</v>
      </c>
      <c r="C93" s="175" t="s">
        <v>690</v>
      </c>
      <c r="D93" s="175" t="s">
        <v>691</v>
      </c>
      <c r="E93" s="175" t="s">
        <v>207</v>
      </c>
      <c r="F93" s="175" t="s">
        <v>415</v>
      </c>
      <c r="G93" s="176">
        <v>338.5</v>
      </c>
      <c r="H93" s="176">
        <v>357.8</v>
      </c>
    </row>
    <row r="94" spans="1:8" ht="33.75" customHeight="1">
      <c r="A94" s="203"/>
      <c r="B94" s="85" t="s">
        <v>413</v>
      </c>
      <c r="C94" s="175" t="s">
        <v>690</v>
      </c>
      <c r="D94" s="175" t="s">
        <v>691</v>
      </c>
      <c r="E94" s="175" t="s">
        <v>207</v>
      </c>
      <c r="F94" s="175" t="s">
        <v>416</v>
      </c>
      <c r="G94" s="176">
        <v>21</v>
      </c>
      <c r="H94" s="176">
        <v>25</v>
      </c>
    </row>
    <row r="95" spans="1:8" ht="37.5" customHeight="1">
      <c r="A95" s="203"/>
      <c r="B95" s="204" t="s">
        <v>390</v>
      </c>
      <c r="C95" s="173" t="s">
        <v>690</v>
      </c>
      <c r="D95" s="173" t="s">
        <v>292</v>
      </c>
      <c r="E95" s="173"/>
      <c r="F95" s="173"/>
      <c r="G95" s="174">
        <f>SUM(G96)</f>
        <v>3797.578</v>
      </c>
      <c r="H95" s="174">
        <f>SUM(H96)</f>
        <v>3797.578</v>
      </c>
    </row>
    <row r="96" spans="1:8" ht="27.75" customHeight="1">
      <c r="A96" s="203"/>
      <c r="B96" s="82" t="s">
        <v>306</v>
      </c>
      <c r="C96" s="175" t="s">
        <v>690</v>
      </c>
      <c r="D96" s="175" t="s">
        <v>292</v>
      </c>
      <c r="E96" s="175" t="s">
        <v>307</v>
      </c>
      <c r="F96" s="175"/>
      <c r="G96" s="176">
        <f>G97+G99+G101</f>
        <v>3797.578</v>
      </c>
      <c r="H96" s="176">
        <f>H97+H99+H101</f>
        <v>3797.578</v>
      </c>
    </row>
    <row r="97" spans="1:8" ht="42.75" customHeight="1">
      <c r="A97" s="203"/>
      <c r="B97" s="82" t="s">
        <v>365</v>
      </c>
      <c r="C97" s="175" t="s">
        <v>690</v>
      </c>
      <c r="D97" s="175" t="s">
        <v>292</v>
      </c>
      <c r="E97" s="175" t="s">
        <v>366</v>
      </c>
      <c r="F97" s="175"/>
      <c r="G97" s="176">
        <f>G98</f>
        <v>400</v>
      </c>
      <c r="H97" s="176">
        <f>H98</f>
        <v>400</v>
      </c>
    </row>
    <row r="98" spans="1:8" ht="33.75" customHeight="1">
      <c r="A98" s="203"/>
      <c r="B98" s="85" t="s">
        <v>413</v>
      </c>
      <c r="C98" s="175" t="s">
        <v>690</v>
      </c>
      <c r="D98" s="175" t="s">
        <v>292</v>
      </c>
      <c r="E98" s="175" t="s">
        <v>366</v>
      </c>
      <c r="F98" s="175" t="s">
        <v>416</v>
      </c>
      <c r="G98" s="176">
        <v>400</v>
      </c>
      <c r="H98" s="176">
        <v>400</v>
      </c>
    </row>
    <row r="99" spans="1:8" ht="45.75" customHeight="1">
      <c r="A99" s="203"/>
      <c r="B99" s="82" t="s">
        <v>367</v>
      </c>
      <c r="C99" s="175" t="s">
        <v>690</v>
      </c>
      <c r="D99" s="175" t="s">
        <v>292</v>
      </c>
      <c r="E99" s="175" t="s">
        <v>368</v>
      </c>
      <c r="F99" s="175"/>
      <c r="G99" s="176">
        <f>G100</f>
        <v>210</v>
      </c>
      <c r="H99" s="176">
        <f>H100</f>
        <v>210</v>
      </c>
    </row>
    <row r="100" spans="1:8" ht="30.75" customHeight="1">
      <c r="A100" s="203"/>
      <c r="B100" s="85" t="s">
        <v>413</v>
      </c>
      <c r="C100" s="175" t="s">
        <v>690</v>
      </c>
      <c r="D100" s="175" t="s">
        <v>292</v>
      </c>
      <c r="E100" s="175" t="s">
        <v>368</v>
      </c>
      <c r="F100" s="175" t="s">
        <v>416</v>
      </c>
      <c r="G100" s="176">
        <v>210</v>
      </c>
      <c r="H100" s="176">
        <v>210</v>
      </c>
    </row>
    <row r="101" spans="1:8" ht="43.5" customHeight="1">
      <c r="A101" s="203"/>
      <c r="B101" s="82" t="s">
        <v>369</v>
      </c>
      <c r="C101" s="175" t="s">
        <v>690</v>
      </c>
      <c r="D101" s="175" t="s">
        <v>292</v>
      </c>
      <c r="E101" s="175" t="s">
        <v>370</v>
      </c>
      <c r="F101" s="182"/>
      <c r="G101" s="176">
        <f>G102+G103</f>
        <v>3187.578</v>
      </c>
      <c r="H101" s="176">
        <f>H102+H103</f>
        <v>3187.578</v>
      </c>
    </row>
    <row r="102" spans="1:8" ht="58.5" customHeight="1">
      <c r="A102" s="203"/>
      <c r="B102" s="85" t="s">
        <v>412</v>
      </c>
      <c r="C102" s="175" t="s">
        <v>690</v>
      </c>
      <c r="D102" s="175" t="s">
        <v>292</v>
      </c>
      <c r="E102" s="175" t="s">
        <v>370</v>
      </c>
      <c r="F102" s="175" t="s">
        <v>415</v>
      </c>
      <c r="G102" s="176">
        <v>2896.538</v>
      </c>
      <c r="H102" s="176">
        <v>2896.538</v>
      </c>
    </row>
    <row r="103" spans="1:8" ht="27.75" customHeight="1">
      <c r="A103" s="203"/>
      <c r="B103" s="85" t="s">
        <v>413</v>
      </c>
      <c r="C103" s="175" t="s">
        <v>690</v>
      </c>
      <c r="D103" s="175" t="s">
        <v>292</v>
      </c>
      <c r="E103" s="175" t="s">
        <v>370</v>
      </c>
      <c r="F103" s="175" t="s">
        <v>416</v>
      </c>
      <c r="G103" s="176">
        <v>291.04</v>
      </c>
      <c r="H103" s="176">
        <v>291.04</v>
      </c>
    </row>
    <row r="104" spans="1:8" ht="14.25">
      <c r="A104" s="203" t="s">
        <v>671</v>
      </c>
      <c r="B104" s="214" t="s">
        <v>817</v>
      </c>
      <c r="C104" s="383" t="s">
        <v>691</v>
      </c>
      <c r="D104" s="175"/>
      <c r="E104" s="175"/>
      <c r="F104" s="175"/>
      <c r="G104" s="174">
        <f aca="true" t="shared" si="2" ref="G104:H107">G105</f>
        <v>3500</v>
      </c>
      <c r="H104" s="174">
        <f t="shared" si="2"/>
        <v>3500</v>
      </c>
    </row>
    <row r="105" spans="1:8" ht="22.5" customHeight="1">
      <c r="A105" s="203"/>
      <c r="B105" s="204" t="s">
        <v>6</v>
      </c>
      <c r="C105" s="173" t="s">
        <v>691</v>
      </c>
      <c r="D105" s="173" t="s">
        <v>292</v>
      </c>
      <c r="E105" s="173"/>
      <c r="F105" s="173"/>
      <c r="G105" s="174">
        <f t="shared" si="2"/>
        <v>3500</v>
      </c>
      <c r="H105" s="174">
        <f t="shared" si="2"/>
        <v>3500</v>
      </c>
    </row>
    <row r="106" spans="1:8" ht="12.75">
      <c r="A106" s="203"/>
      <c r="B106" s="82" t="s">
        <v>306</v>
      </c>
      <c r="C106" s="175" t="s">
        <v>691</v>
      </c>
      <c r="D106" s="175" t="s">
        <v>292</v>
      </c>
      <c r="E106" s="175" t="s">
        <v>307</v>
      </c>
      <c r="F106" s="175"/>
      <c r="G106" s="176">
        <f t="shared" si="2"/>
        <v>3500</v>
      </c>
      <c r="H106" s="176">
        <f t="shared" si="2"/>
        <v>3500</v>
      </c>
    </row>
    <row r="107" spans="1:8" ht="29.25" customHeight="1">
      <c r="A107" s="203"/>
      <c r="B107" s="82" t="s">
        <v>323</v>
      </c>
      <c r="C107" s="175" t="s">
        <v>691</v>
      </c>
      <c r="D107" s="175" t="s">
        <v>292</v>
      </c>
      <c r="E107" s="175" t="s">
        <v>324</v>
      </c>
      <c r="F107" s="175"/>
      <c r="G107" s="176">
        <f t="shared" si="2"/>
        <v>3500</v>
      </c>
      <c r="H107" s="176">
        <f t="shared" si="2"/>
        <v>3500</v>
      </c>
    </row>
    <row r="108" spans="1:8" ht="32.25" customHeight="1">
      <c r="A108" s="203"/>
      <c r="B108" s="85" t="s">
        <v>413</v>
      </c>
      <c r="C108" s="175" t="s">
        <v>691</v>
      </c>
      <c r="D108" s="175" t="s">
        <v>292</v>
      </c>
      <c r="E108" s="175" t="s">
        <v>324</v>
      </c>
      <c r="F108" s="175" t="s">
        <v>416</v>
      </c>
      <c r="G108" s="176">
        <v>3500</v>
      </c>
      <c r="H108" s="176">
        <v>3500</v>
      </c>
    </row>
    <row r="109" spans="1:8" ht="17.25" customHeight="1">
      <c r="A109" s="243" t="s">
        <v>673</v>
      </c>
      <c r="B109" s="214" t="s">
        <v>819</v>
      </c>
      <c r="C109" s="383" t="s">
        <v>818</v>
      </c>
      <c r="D109" s="175"/>
      <c r="E109" s="175"/>
      <c r="F109" s="175"/>
      <c r="G109" s="174">
        <f>G110+G119+G125</f>
        <v>12349.81</v>
      </c>
      <c r="H109" s="174">
        <f>H110+H119+H125</f>
        <v>10590</v>
      </c>
    </row>
    <row r="110" spans="1:8" ht="12.75">
      <c r="A110" s="203"/>
      <c r="B110" s="205" t="s">
        <v>302</v>
      </c>
      <c r="C110" s="173" t="s">
        <v>818</v>
      </c>
      <c r="D110" s="173" t="s">
        <v>688</v>
      </c>
      <c r="E110" s="173"/>
      <c r="F110" s="173"/>
      <c r="G110" s="174">
        <f>G111+G116</f>
        <v>5500</v>
      </c>
      <c r="H110" s="174">
        <f>H111+H116</f>
        <v>5000</v>
      </c>
    </row>
    <row r="111" spans="1:8" ht="23.25" customHeight="1">
      <c r="A111" s="203"/>
      <c r="B111" s="206" t="s">
        <v>306</v>
      </c>
      <c r="C111" s="175" t="s">
        <v>818</v>
      </c>
      <c r="D111" s="175" t="s">
        <v>688</v>
      </c>
      <c r="E111" s="175" t="s">
        <v>307</v>
      </c>
      <c r="F111" s="175"/>
      <c r="G111" s="176">
        <f>G112+G114</f>
        <v>4000</v>
      </c>
      <c r="H111" s="176">
        <f>H112+H114</f>
        <v>3500</v>
      </c>
    </row>
    <row r="112" spans="1:8" ht="41.25" customHeight="1">
      <c r="A112" s="203"/>
      <c r="B112" s="82" t="s">
        <v>325</v>
      </c>
      <c r="C112" s="175" t="s">
        <v>818</v>
      </c>
      <c r="D112" s="175" t="s">
        <v>688</v>
      </c>
      <c r="E112" s="175" t="s">
        <v>326</v>
      </c>
      <c r="F112" s="175"/>
      <c r="G112" s="176">
        <f>G113</f>
        <v>1500</v>
      </c>
      <c r="H112" s="176">
        <f>H113</f>
        <v>1500</v>
      </c>
    </row>
    <row r="113" spans="1:8" ht="21" customHeight="1">
      <c r="A113" s="203"/>
      <c r="B113" s="85" t="s">
        <v>414</v>
      </c>
      <c r="C113" s="175" t="s">
        <v>818</v>
      </c>
      <c r="D113" s="175" t="s">
        <v>688</v>
      </c>
      <c r="E113" s="175" t="s">
        <v>326</v>
      </c>
      <c r="F113" s="175" t="s">
        <v>417</v>
      </c>
      <c r="G113" s="176">
        <v>1500</v>
      </c>
      <c r="H113" s="176">
        <v>1500</v>
      </c>
    </row>
    <row r="114" spans="1:8" ht="29.25" customHeight="1">
      <c r="A114" s="203"/>
      <c r="B114" s="211" t="s">
        <v>830</v>
      </c>
      <c r="C114" s="175" t="s">
        <v>818</v>
      </c>
      <c r="D114" s="175" t="s">
        <v>688</v>
      </c>
      <c r="E114" s="175" t="s">
        <v>328</v>
      </c>
      <c r="F114" s="182"/>
      <c r="G114" s="176">
        <f>G115</f>
        <v>2500</v>
      </c>
      <c r="H114" s="176">
        <f>H115</f>
        <v>2000</v>
      </c>
    </row>
    <row r="115" spans="1:8" ht="27.75" customHeight="1">
      <c r="A115" s="203"/>
      <c r="B115" s="85" t="s">
        <v>413</v>
      </c>
      <c r="C115" s="175" t="s">
        <v>818</v>
      </c>
      <c r="D115" s="175" t="s">
        <v>688</v>
      </c>
      <c r="E115" s="175" t="s">
        <v>328</v>
      </c>
      <c r="F115" s="175" t="s">
        <v>416</v>
      </c>
      <c r="G115" s="176">
        <v>2500</v>
      </c>
      <c r="H115" s="176">
        <v>2000</v>
      </c>
    </row>
    <row r="116" spans="1:8" ht="54" customHeight="1">
      <c r="A116" s="203"/>
      <c r="B116" s="372" t="s">
        <v>703</v>
      </c>
      <c r="C116" s="175" t="s">
        <v>818</v>
      </c>
      <c r="D116" s="175" t="s">
        <v>688</v>
      </c>
      <c r="E116" s="175" t="s">
        <v>704</v>
      </c>
      <c r="F116" s="175"/>
      <c r="G116" s="178">
        <f>G117</f>
        <v>1500</v>
      </c>
      <c r="H116" s="178">
        <f>H117</f>
        <v>1500</v>
      </c>
    </row>
    <row r="117" spans="1:8" ht="22.5" customHeight="1">
      <c r="A117" s="203"/>
      <c r="B117" s="85" t="s">
        <v>705</v>
      </c>
      <c r="C117" s="175" t="s">
        <v>818</v>
      </c>
      <c r="D117" s="175" t="s">
        <v>688</v>
      </c>
      <c r="E117" s="175" t="s">
        <v>706</v>
      </c>
      <c r="F117" s="175"/>
      <c r="G117" s="178">
        <f>G118</f>
        <v>1500</v>
      </c>
      <c r="H117" s="178">
        <f>H118</f>
        <v>1500</v>
      </c>
    </row>
    <row r="118" spans="1:8" ht="27.75" customHeight="1">
      <c r="A118" s="203"/>
      <c r="B118" s="85" t="s">
        <v>413</v>
      </c>
      <c r="C118" s="175" t="s">
        <v>818</v>
      </c>
      <c r="D118" s="175" t="s">
        <v>688</v>
      </c>
      <c r="E118" s="175" t="s">
        <v>706</v>
      </c>
      <c r="F118" s="175" t="s">
        <v>416</v>
      </c>
      <c r="G118" s="178">
        <v>1500</v>
      </c>
      <c r="H118" s="178">
        <v>1500</v>
      </c>
    </row>
    <row r="119" spans="1:8" ht="15" customHeight="1">
      <c r="A119" s="203"/>
      <c r="B119" s="205" t="s">
        <v>242</v>
      </c>
      <c r="C119" s="173" t="s">
        <v>818</v>
      </c>
      <c r="D119" s="173" t="s">
        <v>689</v>
      </c>
      <c r="E119" s="173"/>
      <c r="F119" s="173"/>
      <c r="G119" s="174">
        <f>G120+G122</f>
        <v>2259.81</v>
      </c>
      <c r="H119" s="174">
        <f>H120+H122</f>
        <v>1500</v>
      </c>
    </row>
    <row r="120" spans="1:8" ht="112.5" customHeight="1">
      <c r="A120" s="203"/>
      <c r="B120" s="228" t="s">
        <v>745</v>
      </c>
      <c r="C120" s="175" t="s">
        <v>818</v>
      </c>
      <c r="D120" s="175" t="s">
        <v>689</v>
      </c>
      <c r="E120" s="175" t="s">
        <v>655</v>
      </c>
      <c r="F120" s="173"/>
      <c r="G120" s="176">
        <f>G121</f>
        <v>259.81</v>
      </c>
      <c r="H120" s="176">
        <f>H121</f>
        <v>0</v>
      </c>
    </row>
    <row r="121" spans="1:8" ht="19.5" customHeight="1">
      <c r="A121" s="203"/>
      <c r="B121" s="85" t="s">
        <v>414</v>
      </c>
      <c r="C121" s="175" t="s">
        <v>818</v>
      </c>
      <c r="D121" s="175" t="s">
        <v>689</v>
      </c>
      <c r="E121" s="175" t="s">
        <v>653</v>
      </c>
      <c r="F121" s="175" t="s">
        <v>417</v>
      </c>
      <c r="G121" s="176">
        <v>259.81</v>
      </c>
      <c r="H121" s="176">
        <v>0</v>
      </c>
    </row>
    <row r="122" spans="1:8" ht="22.5" customHeight="1">
      <c r="A122" s="203"/>
      <c r="B122" s="82" t="s">
        <v>306</v>
      </c>
      <c r="C122" s="175" t="s">
        <v>818</v>
      </c>
      <c r="D122" s="175" t="s">
        <v>689</v>
      </c>
      <c r="E122" s="175" t="s">
        <v>361</v>
      </c>
      <c r="F122" s="175"/>
      <c r="G122" s="176">
        <f>G123</f>
        <v>2000</v>
      </c>
      <c r="H122" s="176">
        <f>H123</f>
        <v>1500</v>
      </c>
    </row>
    <row r="123" spans="1:8" ht="33" customHeight="1">
      <c r="A123" s="203"/>
      <c r="B123" s="82" t="s">
        <v>372</v>
      </c>
      <c r="C123" s="175" t="s">
        <v>818</v>
      </c>
      <c r="D123" s="175" t="s">
        <v>689</v>
      </c>
      <c r="E123" s="175" t="s">
        <v>330</v>
      </c>
      <c r="F123" s="175"/>
      <c r="G123" s="176">
        <f>G124</f>
        <v>2000</v>
      </c>
      <c r="H123" s="176">
        <f>H124</f>
        <v>1500</v>
      </c>
    </row>
    <row r="124" spans="1:8" ht="30" customHeight="1">
      <c r="A124" s="203"/>
      <c r="B124" s="85" t="s">
        <v>413</v>
      </c>
      <c r="C124" s="175" t="s">
        <v>818</v>
      </c>
      <c r="D124" s="175" t="s">
        <v>689</v>
      </c>
      <c r="E124" s="175" t="s">
        <v>330</v>
      </c>
      <c r="F124" s="175" t="s">
        <v>416</v>
      </c>
      <c r="G124" s="176">
        <v>2000</v>
      </c>
      <c r="H124" s="176">
        <v>1500</v>
      </c>
    </row>
    <row r="125" spans="1:8" ht="18.75" customHeight="1">
      <c r="A125" s="215"/>
      <c r="B125" s="204" t="s">
        <v>244</v>
      </c>
      <c r="C125" s="173" t="s">
        <v>818</v>
      </c>
      <c r="D125" s="173" t="s">
        <v>690</v>
      </c>
      <c r="E125" s="173"/>
      <c r="F125" s="173"/>
      <c r="G125" s="174">
        <f>G126</f>
        <v>4590</v>
      </c>
      <c r="H125" s="174">
        <f>H126</f>
        <v>4090</v>
      </c>
    </row>
    <row r="126" spans="1:8" ht="22.5" customHeight="1">
      <c r="A126" s="215"/>
      <c r="B126" s="206" t="s">
        <v>306</v>
      </c>
      <c r="C126" s="175" t="s">
        <v>818</v>
      </c>
      <c r="D126" s="175" t="s">
        <v>690</v>
      </c>
      <c r="E126" s="175" t="s">
        <v>361</v>
      </c>
      <c r="F126" s="175"/>
      <c r="G126" s="176">
        <f>G127+G129</f>
        <v>4590</v>
      </c>
      <c r="H126" s="176">
        <f>H127+H129</f>
        <v>4090</v>
      </c>
    </row>
    <row r="127" spans="1:8" ht="24" customHeight="1">
      <c r="A127" s="203"/>
      <c r="B127" s="216" t="s">
        <v>331</v>
      </c>
      <c r="C127" s="175" t="s">
        <v>818</v>
      </c>
      <c r="D127" s="175" t="s">
        <v>690</v>
      </c>
      <c r="E127" s="175" t="s">
        <v>332</v>
      </c>
      <c r="F127" s="175"/>
      <c r="G127" s="176">
        <f>G128</f>
        <v>1590</v>
      </c>
      <c r="H127" s="176">
        <f>H128</f>
        <v>1590</v>
      </c>
    </row>
    <row r="128" spans="1:8" ht="33.75" customHeight="1">
      <c r="A128" s="203"/>
      <c r="B128" s="85" t="s">
        <v>413</v>
      </c>
      <c r="C128" s="175" t="s">
        <v>818</v>
      </c>
      <c r="D128" s="175" t="s">
        <v>690</v>
      </c>
      <c r="E128" s="175" t="s">
        <v>332</v>
      </c>
      <c r="F128" s="175" t="s">
        <v>416</v>
      </c>
      <c r="G128" s="176">
        <v>1590</v>
      </c>
      <c r="H128" s="176">
        <v>1590</v>
      </c>
    </row>
    <row r="129" spans="1:8" ht="39" customHeight="1">
      <c r="A129" s="203"/>
      <c r="B129" s="211" t="s">
        <v>11</v>
      </c>
      <c r="C129" s="175" t="s">
        <v>818</v>
      </c>
      <c r="D129" s="175" t="s">
        <v>690</v>
      </c>
      <c r="E129" s="175" t="s">
        <v>334</v>
      </c>
      <c r="F129" s="175"/>
      <c r="G129" s="176">
        <f>G130</f>
        <v>3000</v>
      </c>
      <c r="H129" s="176">
        <f>H130</f>
        <v>2500</v>
      </c>
    </row>
    <row r="130" spans="1:8" ht="28.5" customHeight="1">
      <c r="A130" s="203"/>
      <c r="B130" s="85" t="s">
        <v>413</v>
      </c>
      <c r="C130" s="175" t="s">
        <v>818</v>
      </c>
      <c r="D130" s="175" t="s">
        <v>690</v>
      </c>
      <c r="E130" s="175" t="s">
        <v>334</v>
      </c>
      <c r="F130" s="175" t="s">
        <v>416</v>
      </c>
      <c r="G130" s="176">
        <v>3000</v>
      </c>
      <c r="H130" s="176">
        <v>2500</v>
      </c>
    </row>
    <row r="131" spans="1:8" ht="25.5" customHeight="1">
      <c r="A131" s="203" t="s">
        <v>675</v>
      </c>
      <c r="B131" s="213" t="s">
        <v>820</v>
      </c>
      <c r="C131" s="382" t="s">
        <v>289</v>
      </c>
      <c r="D131" s="175"/>
      <c r="E131" s="175"/>
      <c r="F131" s="175"/>
      <c r="G131" s="174">
        <f>G132+G142+G157</f>
        <v>231841.4839</v>
      </c>
      <c r="H131" s="174">
        <f>H132+H142+H157</f>
        <v>232416.4839</v>
      </c>
    </row>
    <row r="132" spans="1:8" ht="26.25" customHeight="1">
      <c r="A132" s="203"/>
      <c r="B132" s="204" t="s">
        <v>683</v>
      </c>
      <c r="C132" s="173" t="s">
        <v>289</v>
      </c>
      <c r="D132" s="173" t="s">
        <v>688</v>
      </c>
      <c r="E132" s="173"/>
      <c r="F132" s="173"/>
      <c r="G132" s="174">
        <f>G133</f>
        <v>93607.6229</v>
      </c>
      <c r="H132" s="174">
        <f>H133</f>
        <v>91607.6229</v>
      </c>
    </row>
    <row r="133" spans="1:8" ht="35.25" customHeight="1">
      <c r="A133" s="203"/>
      <c r="B133" s="206" t="s">
        <v>309</v>
      </c>
      <c r="C133" s="175" t="s">
        <v>289</v>
      </c>
      <c r="D133" s="175" t="s">
        <v>688</v>
      </c>
      <c r="E133" s="175" t="s">
        <v>310</v>
      </c>
      <c r="F133" s="175"/>
      <c r="G133" s="176">
        <f>G134</f>
        <v>93607.6229</v>
      </c>
      <c r="H133" s="176">
        <f>H134</f>
        <v>91607.6229</v>
      </c>
    </row>
    <row r="134" spans="1:8" ht="45.75" customHeight="1">
      <c r="A134" s="203"/>
      <c r="B134" s="206" t="s">
        <v>173</v>
      </c>
      <c r="C134" s="175" t="s">
        <v>289</v>
      </c>
      <c r="D134" s="175" t="s">
        <v>688</v>
      </c>
      <c r="E134" s="175" t="s">
        <v>175</v>
      </c>
      <c r="F134" s="175"/>
      <c r="G134" s="176">
        <f>G135+G139</f>
        <v>93607.6229</v>
      </c>
      <c r="H134" s="176">
        <f>H135+H139</f>
        <v>91607.6229</v>
      </c>
    </row>
    <row r="135" spans="1:8" ht="102" customHeight="1">
      <c r="A135" s="203"/>
      <c r="B135" s="82" t="s">
        <v>783</v>
      </c>
      <c r="C135" s="175" t="s">
        <v>289</v>
      </c>
      <c r="D135" s="175" t="s">
        <v>688</v>
      </c>
      <c r="E135" s="175" t="s">
        <v>784</v>
      </c>
      <c r="F135" s="175"/>
      <c r="G135" s="176">
        <f>G136+G137+G138</f>
        <v>62463.522899999996</v>
      </c>
      <c r="H135" s="176">
        <f>H136+H137+H138</f>
        <v>60463.522899999996</v>
      </c>
    </row>
    <row r="136" spans="1:8" ht="60" customHeight="1">
      <c r="A136" s="203"/>
      <c r="B136" s="85" t="s">
        <v>412</v>
      </c>
      <c r="C136" s="175" t="s">
        <v>289</v>
      </c>
      <c r="D136" s="175" t="s">
        <v>688</v>
      </c>
      <c r="E136" s="175" t="s">
        <v>784</v>
      </c>
      <c r="F136" s="175" t="s">
        <v>415</v>
      </c>
      <c r="G136" s="176">
        <v>34783.646</v>
      </c>
      <c r="H136" s="176">
        <v>34783.646</v>
      </c>
    </row>
    <row r="137" spans="1:8" ht="32.25" customHeight="1">
      <c r="A137" s="203"/>
      <c r="B137" s="85" t="s">
        <v>413</v>
      </c>
      <c r="C137" s="175" t="s">
        <v>289</v>
      </c>
      <c r="D137" s="175" t="s">
        <v>688</v>
      </c>
      <c r="E137" s="175" t="s">
        <v>784</v>
      </c>
      <c r="F137" s="175" t="s">
        <v>416</v>
      </c>
      <c r="G137" s="176">
        <v>26808.6989</v>
      </c>
      <c r="H137" s="176">
        <v>24808.6989</v>
      </c>
    </row>
    <row r="138" spans="1:8" ht="28.5" customHeight="1">
      <c r="A138" s="203"/>
      <c r="B138" s="85" t="s">
        <v>414</v>
      </c>
      <c r="C138" s="175" t="s">
        <v>289</v>
      </c>
      <c r="D138" s="175" t="s">
        <v>688</v>
      </c>
      <c r="E138" s="175" t="s">
        <v>784</v>
      </c>
      <c r="F138" s="175" t="s">
        <v>417</v>
      </c>
      <c r="G138" s="176">
        <v>871.178</v>
      </c>
      <c r="H138" s="176">
        <v>871.178</v>
      </c>
    </row>
    <row r="139" spans="1:8" ht="111.75" customHeight="1">
      <c r="A139" s="203"/>
      <c r="B139" s="82" t="s">
        <v>785</v>
      </c>
      <c r="C139" s="175" t="s">
        <v>289</v>
      </c>
      <c r="D139" s="175" t="s">
        <v>688</v>
      </c>
      <c r="E139" s="175" t="s">
        <v>786</v>
      </c>
      <c r="F139" s="175"/>
      <c r="G139" s="176">
        <f>G140+G141</f>
        <v>31144.100000000002</v>
      </c>
      <c r="H139" s="176">
        <f>H140+H141</f>
        <v>31144.100000000002</v>
      </c>
    </row>
    <row r="140" spans="1:8" ht="54.75" customHeight="1">
      <c r="A140" s="203"/>
      <c r="B140" s="85" t="s">
        <v>412</v>
      </c>
      <c r="C140" s="175" t="s">
        <v>289</v>
      </c>
      <c r="D140" s="175" t="s">
        <v>688</v>
      </c>
      <c r="E140" s="175" t="s">
        <v>786</v>
      </c>
      <c r="F140" s="175" t="s">
        <v>415</v>
      </c>
      <c r="G140" s="176">
        <v>30026.28795</v>
      </c>
      <c r="H140" s="176">
        <v>30026.28795</v>
      </c>
    </row>
    <row r="141" spans="1:8" ht="32.25" customHeight="1">
      <c r="A141" s="203"/>
      <c r="B141" s="85" t="s">
        <v>413</v>
      </c>
      <c r="C141" s="175" t="s">
        <v>289</v>
      </c>
      <c r="D141" s="175" t="s">
        <v>688</v>
      </c>
      <c r="E141" s="175" t="s">
        <v>786</v>
      </c>
      <c r="F141" s="175" t="s">
        <v>416</v>
      </c>
      <c r="G141" s="176">
        <v>1117.81205</v>
      </c>
      <c r="H141" s="176">
        <v>1117.81205</v>
      </c>
    </row>
    <row r="142" spans="1:8" ht="25.5" customHeight="1">
      <c r="A142" s="203"/>
      <c r="B142" s="205" t="s">
        <v>679</v>
      </c>
      <c r="C142" s="173" t="s">
        <v>289</v>
      </c>
      <c r="D142" s="173" t="s">
        <v>689</v>
      </c>
      <c r="E142" s="173"/>
      <c r="F142" s="173"/>
      <c r="G142" s="174">
        <f>G143</f>
        <v>137533.861</v>
      </c>
      <c r="H142" s="174">
        <f>H143</f>
        <v>140108.861</v>
      </c>
    </row>
    <row r="143" spans="1:8" ht="33.75" customHeight="1">
      <c r="A143" s="203"/>
      <c r="B143" s="206" t="s">
        <v>787</v>
      </c>
      <c r="C143" s="175" t="s">
        <v>289</v>
      </c>
      <c r="D143" s="175" t="s">
        <v>689</v>
      </c>
      <c r="E143" s="175" t="s">
        <v>310</v>
      </c>
      <c r="F143" s="175"/>
      <c r="G143" s="176">
        <f>G144</f>
        <v>137533.861</v>
      </c>
      <c r="H143" s="176">
        <f>H144</f>
        <v>140108.861</v>
      </c>
    </row>
    <row r="144" spans="1:8" ht="44.25" customHeight="1">
      <c r="A144" s="203"/>
      <c r="B144" s="206" t="s">
        <v>169</v>
      </c>
      <c r="C144" s="175" t="s">
        <v>289</v>
      </c>
      <c r="D144" s="175" t="s">
        <v>689</v>
      </c>
      <c r="E144" s="175" t="s">
        <v>171</v>
      </c>
      <c r="F144" s="175"/>
      <c r="G144" s="176">
        <f>G145+G149+G155+G152</f>
        <v>137533.861</v>
      </c>
      <c r="H144" s="176">
        <f>H145+H149+H155+H152</f>
        <v>140108.861</v>
      </c>
    </row>
    <row r="145" spans="1:8" ht="94.5" customHeight="1">
      <c r="A145" s="203"/>
      <c r="B145" s="82" t="s">
        <v>751</v>
      </c>
      <c r="C145" s="175" t="s">
        <v>289</v>
      </c>
      <c r="D145" s="175" t="s">
        <v>689</v>
      </c>
      <c r="E145" s="175" t="s">
        <v>752</v>
      </c>
      <c r="F145" s="175"/>
      <c r="G145" s="176">
        <f>G146+G147+G148</f>
        <v>25325.861</v>
      </c>
      <c r="H145" s="176">
        <f>H146+H147+H148</f>
        <v>24675.861</v>
      </c>
    </row>
    <row r="146" spans="1:8" ht="52.5" customHeight="1">
      <c r="A146" s="203"/>
      <c r="B146" s="85" t="s">
        <v>412</v>
      </c>
      <c r="C146" s="175" t="s">
        <v>289</v>
      </c>
      <c r="D146" s="175" t="s">
        <v>689</v>
      </c>
      <c r="E146" s="175" t="s">
        <v>752</v>
      </c>
      <c r="F146" s="175" t="s">
        <v>415</v>
      </c>
      <c r="G146" s="176">
        <v>2800</v>
      </c>
      <c r="H146" s="176">
        <v>2800</v>
      </c>
    </row>
    <row r="147" spans="1:8" ht="31.5" customHeight="1">
      <c r="A147" s="203"/>
      <c r="B147" s="85" t="s">
        <v>413</v>
      </c>
      <c r="C147" s="175" t="s">
        <v>289</v>
      </c>
      <c r="D147" s="175" t="s">
        <v>689</v>
      </c>
      <c r="E147" s="175" t="s">
        <v>752</v>
      </c>
      <c r="F147" s="175" t="s">
        <v>416</v>
      </c>
      <c r="G147" s="176">
        <v>21259.425</v>
      </c>
      <c r="H147" s="176">
        <v>20609.425</v>
      </c>
    </row>
    <row r="148" spans="1:8" ht="24.75" customHeight="1">
      <c r="A148" s="203"/>
      <c r="B148" s="85" t="s">
        <v>414</v>
      </c>
      <c r="C148" s="175" t="s">
        <v>289</v>
      </c>
      <c r="D148" s="175" t="s">
        <v>689</v>
      </c>
      <c r="E148" s="175" t="s">
        <v>752</v>
      </c>
      <c r="F148" s="175" t="s">
        <v>417</v>
      </c>
      <c r="G148" s="176">
        <v>1266.436</v>
      </c>
      <c r="H148" s="176">
        <v>1266.436</v>
      </c>
    </row>
    <row r="149" spans="1:8" ht="127.5" customHeight="1">
      <c r="A149" s="203"/>
      <c r="B149" s="206" t="s">
        <v>753</v>
      </c>
      <c r="C149" s="175" t="s">
        <v>289</v>
      </c>
      <c r="D149" s="175" t="s">
        <v>689</v>
      </c>
      <c r="E149" s="175" t="s">
        <v>754</v>
      </c>
      <c r="F149" s="175"/>
      <c r="G149" s="176">
        <f>G150+G151</f>
        <v>102499</v>
      </c>
      <c r="H149" s="176">
        <f>H150+H151</f>
        <v>105299</v>
      </c>
    </row>
    <row r="150" spans="1:8" ht="57.75" customHeight="1">
      <c r="A150" s="203"/>
      <c r="B150" s="85" t="s">
        <v>412</v>
      </c>
      <c r="C150" s="175" t="s">
        <v>289</v>
      </c>
      <c r="D150" s="175" t="s">
        <v>689</v>
      </c>
      <c r="E150" s="175" t="s">
        <v>754</v>
      </c>
      <c r="F150" s="175" t="s">
        <v>415</v>
      </c>
      <c r="G150" s="176">
        <v>100377.80554</v>
      </c>
      <c r="H150" s="176">
        <v>103067.38754</v>
      </c>
    </row>
    <row r="151" spans="1:8" ht="34.5" customHeight="1">
      <c r="A151" s="203"/>
      <c r="B151" s="85" t="s">
        <v>413</v>
      </c>
      <c r="C151" s="175" t="s">
        <v>289</v>
      </c>
      <c r="D151" s="175" t="s">
        <v>689</v>
      </c>
      <c r="E151" s="175" t="s">
        <v>754</v>
      </c>
      <c r="F151" s="175" t="s">
        <v>416</v>
      </c>
      <c r="G151" s="176">
        <v>2121.19446</v>
      </c>
      <c r="H151" s="176">
        <v>2231.61246</v>
      </c>
    </row>
    <row r="152" spans="1:8" ht="90" customHeight="1">
      <c r="A152" s="215"/>
      <c r="B152" s="85" t="s">
        <v>755</v>
      </c>
      <c r="C152" s="175" t="s">
        <v>289</v>
      </c>
      <c r="D152" s="175" t="s">
        <v>689</v>
      </c>
      <c r="E152" s="175" t="s">
        <v>12</v>
      </c>
      <c r="F152" s="182"/>
      <c r="G152" s="176">
        <f>G153+G154</f>
        <v>8890</v>
      </c>
      <c r="H152" s="176">
        <f>H153+H154</f>
        <v>9315</v>
      </c>
    </row>
    <row r="153" spans="1:8" ht="39.75" customHeight="1">
      <c r="A153" s="215"/>
      <c r="B153" s="85" t="s">
        <v>413</v>
      </c>
      <c r="C153" s="175" t="s">
        <v>289</v>
      </c>
      <c r="D153" s="175" t="s">
        <v>689</v>
      </c>
      <c r="E153" s="175" t="s">
        <v>12</v>
      </c>
      <c r="F153" s="175" t="s">
        <v>416</v>
      </c>
      <c r="G153" s="176">
        <v>8170</v>
      </c>
      <c r="H153" s="176">
        <v>8595</v>
      </c>
    </row>
    <row r="154" spans="1:8" ht="13.5">
      <c r="A154" s="215"/>
      <c r="B154" s="85" t="s">
        <v>394</v>
      </c>
      <c r="C154" s="175" t="s">
        <v>289</v>
      </c>
      <c r="D154" s="175" t="s">
        <v>689</v>
      </c>
      <c r="E154" s="175" t="s">
        <v>12</v>
      </c>
      <c r="F154" s="175" t="s">
        <v>395</v>
      </c>
      <c r="G154" s="176">
        <v>720</v>
      </c>
      <c r="H154" s="176">
        <v>720</v>
      </c>
    </row>
    <row r="155" spans="1:8" ht="94.5" customHeight="1">
      <c r="A155" s="215"/>
      <c r="B155" s="82" t="s">
        <v>756</v>
      </c>
      <c r="C155" s="175" t="s">
        <v>289</v>
      </c>
      <c r="D155" s="175" t="s">
        <v>689</v>
      </c>
      <c r="E155" s="175" t="s">
        <v>757</v>
      </c>
      <c r="F155" s="175"/>
      <c r="G155" s="176">
        <f>G156</f>
        <v>819</v>
      </c>
      <c r="H155" s="176">
        <f>H156</f>
        <v>819</v>
      </c>
    </row>
    <row r="156" spans="1:8" ht="29.25" customHeight="1">
      <c r="A156" s="215"/>
      <c r="B156" s="85" t="s">
        <v>412</v>
      </c>
      <c r="C156" s="175" t="s">
        <v>289</v>
      </c>
      <c r="D156" s="175" t="s">
        <v>689</v>
      </c>
      <c r="E156" s="175" t="s">
        <v>757</v>
      </c>
      <c r="F156" s="175" t="s">
        <v>415</v>
      </c>
      <c r="G156" s="176">
        <v>819</v>
      </c>
      <c r="H156" s="176">
        <v>819</v>
      </c>
    </row>
    <row r="157" spans="1:8" ht="23.25" customHeight="1">
      <c r="A157" s="215"/>
      <c r="B157" s="209" t="s">
        <v>637</v>
      </c>
      <c r="C157" s="173" t="s">
        <v>289</v>
      </c>
      <c r="D157" s="173" t="s">
        <v>289</v>
      </c>
      <c r="E157" s="182"/>
      <c r="F157" s="182"/>
      <c r="G157" s="174">
        <f>SUM(G158)</f>
        <v>700</v>
      </c>
      <c r="H157" s="174">
        <f>SUM(H158)</f>
        <v>700</v>
      </c>
    </row>
    <row r="158" spans="1:8" ht="34.5" customHeight="1">
      <c r="A158" s="215"/>
      <c r="B158" s="85" t="s">
        <v>758</v>
      </c>
      <c r="C158" s="175" t="s">
        <v>289</v>
      </c>
      <c r="D158" s="175" t="s">
        <v>289</v>
      </c>
      <c r="E158" s="175" t="s">
        <v>310</v>
      </c>
      <c r="F158" s="173"/>
      <c r="G158" s="176">
        <f>G159</f>
        <v>700</v>
      </c>
      <c r="H158" s="176">
        <f>H159</f>
        <v>700</v>
      </c>
    </row>
    <row r="159" spans="1:8" ht="62.25" customHeight="1">
      <c r="A159" s="215"/>
      <c r="B159" s="85" t="s">
        <v>759</v>
      </c>
      <c r="C159" s="175" t="s">
        <v>289</v>
      </c>
      <c r="D159" s="175" t="s">
        <v>289</v>
      </c>
      <c r="E159" s="175" t="s">
        <v>764</v>
      </c>
      <c r="F159" s="175"/>
      <c r="G159" s="176">
        <f>G160</f>
        <v>700</v>
      </c>
      <c r="H159" s="176">
        <f>H160</f>
        <v>700</v>
      </c>
    </row>
    <row r="160" spans="1:8" ht="103.5" customHeight="1">
      <c r="A160" s="215"/>
      <c r="B160" s="85" t="s">
        <v>761</v>
      </c>
      <c r="C160" s="175" t="s">
        <v>289</v>
      </c>
      <c r="D160" s="175" t="s">
        <v>289</v>
      </c>
      <c r="E160" s="175" t="s">
        <v>258</v>
      </c>
      <c r="F160" s="175"/>
      <c r="G160" s="176">
        <f>SUM(G161)</f>
        <v>700</v>
      </c>
      <c r="H160" s="176">
        <f>SUM(H161)</f>
        <v>700</v>
      </c>
    </row>
    <row r="161" spans="1:8" ht="33.75" customHeight="1">
      <c r="A161" s="215"/>
      <c r="B161" s="85" t="s">
        <v>413</v>
      </c>
      <c r="C161" s="175" t="s">
        <v>289</v>
      </c>
      <c r="D161" s="175" t="s">
        <v>289</v>
      </c>
      <c r="E161" s="175" t="s">
        <v>258</v>
      </c>
      <c r="F161" s="175" t="s">
        <v>416</v>
      </c>
      <c r="G161" s="176">
        <v>700</v>
      </c>
      <c r="H161" s="176">
        <v>700</v>
      </c>
    </row>
    <row r="162" spans="1:8" ht="15.75" customHeight="1">
      <c r="A162" s="203" t="s">
        <v>678</v>
      </c>
      <c r="B162" s="59" t="s">
        <v>421</v>
      </c>
      <c r="C162" s="173" t="s">
        <v>821</v>
      </c>
      <c r="D162" s="175"/>
      <c r="E162" s="175"/>
      <c r="F162" s="175"/>
      <c r="G162" s="174">
        <f>G163+G169</f>
        <v>9667</v>
      </c>
      <c r="H162" s="174">
        <f>H163+H169</f>
        <v>9167</v>
      </c>
    </row>
    <row r="163" spans="1:8" ht="22.5" customHeight="1">
      <c r="A163" s="203"/>
      <c r="B163" s="204" t="s">
        <v>248</v>
      </c>
      <c r="C163" s="173" t="s">
        <v>821</v>
      </c>
      <c r="D163" s="173" t="s">
        <v>688</v>
      </c>
      <c r="E163" s="173"/>
      <c r="F163" s="173"/>
      <c r="G163" s="174">
        <f aca="true" t="shared" si="3" ref="G163:H165">G164</f>
        <v>1167</v>
      </c>
      <c r="H163" s="174">
        <f t="shared" si="3"/>
        <v>1167</v>
      </c>
    </row>
    <row r="164" spans="1:8" ht="29.25" customHeight="1">
      <c r="A164" s="203"/>
      <c r="B164" s="82" t="s">
        <v>337</v>
      </c>
      <c r="C164" s="175" t="s">
        <v>821</v>
      </c>
      <c r="D164" s="175" t="s">
        <v>688</v>
      </c>
      <c r="E164" s="175" t="s">
        <v>338</v>
      </c>
      <c r="F164" s="175"/>
      <c r="G164" s="176">
        <f t="shared" si="3"/>
        <v>1167</v>
      </c>
      <c r="H164" s="176">
        <f t="shared" si="3"/>
        <v>1167</v>
      </c>
    </row>
    <row r="165" spans="1:8" ht="57.75" customHeight="1">
      <c r="A165" s="203"/>
      <c r="B165" s="82" t="s">
        <v>339</v>
      </c>
      <c r="C165" s="175" t="s">
        <v>821</v>
      </c>
      <c r="D165" s="175" t="s">
        <v>688</v>
      </c>
      <c r="E165" s="175" t="s">
        <v>340</v>
      </c>
      <c r="F165" s="175"/>
      <c r="G165" s="176">
        <f t="shared" si="3"/>
        <v>1167</v>
      </c>
      <c r="H165" s="176">
        <f t="shared" si="3"/>
        <v>1167</v>
      </c>
    </row>
    <row r="166" spans="1:8" ht="95.25" customHeight="1">
      <c r="A166" s="203"/>
      <c r="B166" s="82" t="s">
        <v>341</v>
      </c>
      <c r="C166" s="175" t="s">
        <v>821</v>
      </c>
      <c r="D166" s="175" t="s">
        <v>688</v>
      </c>
      <c r="E166" s="175" t="s">
        <v>342</v>
      </c>
      <c r="F166" s="175"/>
      <c r="G166" s="176">
        <f>G167+G168</f>
        <v>1167</v>
      </c>
      <c r="H166" s="176">
        <f>H167+H168</f>
        <v>1167</v>
      </c>
    </row>
    <row r="167" spans="1:8" ht="25.5">
      <c r="A167" s="215"/>
      <c r="B167" s="82" t="s">
        <v>413</v>
      </c>
      <c r="C167" s="175" t="s">
        <v>821</v>
      </c>
      <c r="D167" s="175" t="s">
        <v>688</v>
      </c>
      <c r="E167" s="175" t="s">
        <v>342</v>
      </c>
      <c r="F167" s="175" t="s">
        <v>416</v>
      </c>
      <c r="G167" s="176">
        <v>170</v>
      </c>
      <c r="H167" s="176">
        <v>170</v>
      </c>
    </row>
    <row r="168" spans="1:8" ht="33" customHeight="1">
      <c r="A168" s="215"/>
      <c r="B168" s="82" t="s">
        <v>256</v>
      </c>
      <c r="C168" s="175" t="s">
        <v>821</v>
      </c>
      <c r="D168" s="175" t="s">
        <v>688</v>
      </c>
      <c r="E168" s="175" t="s">
        <v>342</v>
      </c>
      <c r="F168" s="175" t="s">
        <v>393</v>
      </c>
      <c r="G168" s="176">
        <v>997</v>
      </c>
      <c r="H168" s="176">
        <v>997</v>
      </c>
    </row>
    <row r="169" spans="1:8" ht="24" customHeight="1">
      <c r="A169" s="203"/>
      <c r="B169" s="204" t="s">
        <v>214</v>
      </c>
      <c r="C169" s="173" t="s">
        <v>821</v>
      </c>
      <c r="D169" s="173" t="s">
        <v>691</v>
      </c>
      <c r="E169" s="185"/>
      <c r="F169" s="185"/>
      <c r="G169" s="174">
        <f aca="true" t="shared" si="4" ref="G169:H172">SUM(G170)</f>
        <v>8500</v>
      </c>
      <c r="H169" s="174">
        <f t="shared" si="4"/>
        <v>8000</v>
      </c>
    </row>
    <row r="170" spans="1:8" ht="30.75" customHeight="1">
      <c r="A170" s="203"/>
      <c r="B170" s="82" t="s">
        <v>337</v>
      </c>
      <c r="C170" s="175" t="s">
        <v>821</v>
      </c>
      <c r="D170" s="175" t="s">
        <v>691</v>
      </c>
      <c r="E170" s="175" t="s">
        <v>338</v>
      </c>
      <c r="F170" s="182"/>
      <c r="G170" s="176">
        <f t="shared" si="4"/>
        <v>8500</v>
      </c>
      <c r="H170" s="176">
        <f t="shared" si="4"/>
        <v>8000</v>
      </c>
    </row>
    <row r="171" spans="1:8" ht="47.25" customHeight="1">
      <c r="A171" s="203"/>
      <c r="B171" s="82" t="s">
        <v>343</v>
      </c>
      <c r="C171" s="175" t="s">
        <v>821</v>
      </c>
      <c r="D171" s="175" t="s">
        <v>691</v>
      </c>
      <c r="E171" s="175" t="s">
        <v>344</v>
      </c>
      <c r="F171" s="175"/>
      <c r="G171" s="176">
        <f t="shared" si="4"/>
        <v>8500</v>
      </c>
      <c r="H171" s="176">
        <f t="shared" si="4"/>
        <v>8000</v>
      </c>
    </row>
    <row r="172" spans="1:8" ht="87" customHeight="1">
      <c r="A172" s="203"/>
      <c r="B172" s="82" t="s">
        <v>384</v>
      </c>
      <c r="C172" s="175" t="s">
        <v>821</v>
      </c>
      <c r="D172" s="175" t="s">
        <v>691</v>
      </c>
      <c r="E172" s="175" t="s">
        <v>14</v>
      </c>
      <c r="F172" s="175"/>
      <c r="G172" s="176">
        <f t="shared" si="4"/>
        <v>8500</v>
      </c>
      <c r="H172" s="176">
        <f t="shared" si="4"/>
        <v>8000</v>
      </c>
    </row>
    <row r="173" spans="1:8" ht="33.75" customHeight="1">
      <c r="A173" s="203"/>
      <c r="B173" s="82" t="s">
        <v>256</v>
      </c>
      <c r="C173" s="175" t="s">
        <v>821</v>
      </c>
      <c r="D173" s="175" t="s">
        <v>691</v>
      </c>
      <c r="E173" s="175" t="s">
        <v>14</v>
      </c>
      <c r="F173" s="175" t="s">
        <v>393</v>
      </c>
      <c r="G173" s="176">
        <v>8500</v>
      </c>
      <c r="H173" s="176">
        <v>8000</v>
      </c>
    </row>
    <row r="174" spans="1:8" ht="20.25" customHeight="1">
      <c r="A174" s="203" t="s">
        <v>682</v>
      </c>
      <c r="B174" s="60" t="s">
        <v>226</v>
      </c>
      <c r="C174" s="173" t="s">
        <v>686</v>
      </c>
      <c r="D174" s="175"/>
      <c r="E174" s="175"/>
      <c r="F174" s="175"/>
      <c r="G174" s="174">
        <f>G175+G180+G187</f>
        <v>24999.496180000002</v>
      </c>
      <c r="H174" s="174">
        <f>H175+H180+H187</f>
        <v>26045.29618</v>
      </c>
    </row>
    <row r="175" spans="1:8" ht="25.5" customHeight="1">
      <c r="A175" s="203"/>
      <c r="B175" s="205" t="s">
        <v>251</v>
      </c>
      <c r="C175" s="173" t="s">
        <v>686</v>
      </c>
      <c r="D175" s="173" t="s">
        <v>688</v>
      </c>
      <c r="E175" s="173"/>
      <c r="F175" s="173"/>
      <c r="G175" s="174">
        <f>G176</f>
        <v>1601.211</v>
      </c>
      <c r="H175" s="174">
        <f>H176</f>
        <v>1601.211</v>
      </c>
    </row>
    <row r="176" spans="1:8" ht="35.25" customHeight="1">
      <c r="A176" s="203"/>
      <c r="B176" s="206" t="s">
        <v>259</v>
      </c>
      <c r="C176" s="175" t="s">
        <v>686</v>
      </c>
      <c r="D176" s="175" t="s">
        <v>688</v>
      </c>
      <c r="E176" s="175" t="s">
        <v>674</v>
      </c>
      <c r="F176" s="175"/>
      <c r="G176" s="176">
        <f>G178</f>
        <v>1601.211</v>
      </c>
      <c r="H176" s="176">
        <f>H178</f>
        <v>1601.211</v>
      </c>
    </row>
    <row r="177" spans="1:8" ht="57" customHeight="1">
      <c r="A177" s="203"/>
      <c r="B177" s="206" t="s">
        <v>15</v>
      </c>
      <c r="C177" s="175" t="s">
        <v>686</v>
      </c>
      <c r="D177" s="175" t="s">
        <v>688</v>
      </c>
      <c r="E177" s="175" t="s">
        <v>16</v>
      </c>
      <c r="F177" s="175"/>
      <c r="G177" s="176">
        <f>SUM(G178)</f>
        <v>1601.211</v>
      </c>
      <c r="H177" s="176">
        <f>SUM(H178)</f>
        <v>1601.211</v>
      </c>
    </row>
    <row r="178" spans="1:8" ht="71.25" customHeight="1">
      <c r="A178" s="203"/>
      <c r="B178" s="217" t="s">
        <v>17</v>
      </c>
      <c r="C178" s="175" t="s">
        <v>686</v>
      </c>
      <c r="D178" s="175" t="s">
        <v>688</v>
      </c>
      <c r="E178" s="175" t="s">
        <v>18</v>
      </c>
      <c r="F178" s="175"/>
      <c r="G178" s="176">
        <f>G179</f>
        <v>1601.211</v>
      </c>
      <c r="H178" s="176">
        <f>H179</f>
        <v>1601.211</v>
      </c>
    </row>
    <row r="179" spans="1:8" ht="18" customHeight="1">
      <c r="A179" s="203"/>
      <c r="B179" s="82" t="s">
        <v>394</v>
      </c>
      <c r="C179" s="175" t="s">
        <v>686</v>
      </c>
      <c r="D179" s="175" t="s">
        <v>688</v>
      </c>
      <c r="E179" s="175" t="s">
        <v>18</v>
      </c>
      <c r="F179" s="175" t="s">
        <v>395</v>
      </c>
      <c r="G179" s="176">
        <v>1601.211</v>
      </c>
      <c r="H179" s="176">
        <v>1601.211</v>
      </c>
    </row>
    <row r="180" spans="1:8" ht="23.25" customHeight="1">
      <c r="A180" s="203"/>
      <c r="B180" s="205" t="s">
        <v>803</v>
      </c>
      <c r="C180" s="173" t="s">
        <v>686</v>
      </c>
      <c r="D180" s="173" t="s">
        <v>690</v>
      </c>
      <c r="E180" s="173"/>
      <c r="F180" s="173"/>
      <c r="G180" s="174">
        <f>G181+G185</f>
        <v>9818.28518</v>
      </c>
      <c r="H180" s="174">
        <f>H181+H185</f>
        <v>9823.28518</v>
      </c>
    </row>
    <row r="181" spans="1:8" ht="31.5" customHeight="1">
      <c r="A181" s="203"/>
      <c r="B181" s="206" t="s">
        <v>259</v>
      </c>
      <c r="C181" s="175" t="s">
        <v>686</v>
      </c>
      <c r="D181" s="175" t="s">
        <v>690</v>
      </c>
      <c r="E181" s="175" t="s">
        <v>674</v>
      </c>
      <c r="F181" s="175"/>
      <c r="G181" s="176">
        <f>SUM(G182)</f>
        <v>9674</v>
      </c>
      <c r="H181" s="176">
        <f>SUM(H182)</f>
        <v>9679</v>
      </c>
    </row>
    <row r="182" spans="1:8" ht="60" customHeight="1">
      <c r="A182" s="203"/>
      <c r="B182" s="206" t="s">
        <v>499</v>
      </c>
      <c r="C182" s="175" t="s">
        <v>686</v>
      </c>
      <c r="D182" s="175" t="s">
        <v>690</v>
      </c>
      <c r="E182" s="175" t="s">
        <v>16</v>
      </c>
      <c r="F182" s="175"/>
      <c r="G182" s="176">
        <f>SUM(G183)</f>
        <v>9674</v>
      </c>
      <c r="H182" s="176">
        <f>SUM(H183)</f>
        <v>9679</v>
      </c>
    </row>
    <row r="183" spans="1:8" ht="91.5" customHeight="1">
      <c r="A183" s="215"/>
      <c r="B183" s="82" t="s">
        <v>373</v>
      </c>
      <c r="C183" s="175" t="s">
        <v>686</v>
      </c>
      <c r="D183" s="175" t="s">
        <v>690</v>
      </c>
      <c r="E183" s="175" t="s">
        <v>501</v>
      </c>
      <c r="F183" s="175"/>
      <c r="G183" s="176">
        <f>G184</f>
        <v>9674</v>
      </c>
      <c r="H183" s="176">
        <f>H184</f>
        <v>9679</v>
      </c>
    </row>
    <row r="184" spans="1:8" ht="18" customHeight="1">
      <c r="A184" s="215"/>
      <c r="B184" s="82" t="s">
        <v>394</v>
      </c>
      <c r="C184" s="175" t="s">
        <v>686</v>
      </c>
      <c r="D184" s="175" t="s">
        <v>690</v>
      </c>
      <c r="E184" s="175" t="s">
        <v>501</v>
      </c>
      <c r="F184" s="175" t="s">
        <v>395</v>
      </c>
      <c r="G184" s="176">
        <v>9674</v>
      </c>
      <c r="H184" s="176">
        <v>9679</v>
      </c>
    </row>
    <row r="185" spans="1:8" ht="67.5" customHeight="1">
      <c r="A185" s="215"/>
      <c r="B185" s="376" t="s">
        <v>717</v>
      </c>
      <c r="C185" s="175" t="s">
        <v>686</v>
      </c>
      <c r="D185" s="175" t="s">
        <v>690</v>
      </c>
      <c r="E185" s="175" t="s">
        <v>715</v>
      </c>
      <c r="F185" s="175"/>
      <c r="G185" s="176">
        <f>G186</f>
        <v>144.28518</v>
      </c>
      <c r="H185" s="176">
        <f>H186</f>
        <v>144.28518</v>
      </c>
    </row>
    <row r="186" spans="1:8" ht="18.75" customHeight="1">
      <c r="A186" s="215"/>
      <c r="B186" s="85" t="s">
        <v>394</v>
      </c>
      <c r="C186" s="175" t="s">
        <v>686</v>
      </c>
      <c r="D186" s="175" t="s">
        <v>690</v>
      </c>
      <c r="E186" s="175" t="s">
        <v>715</v>
      </c>
      <c r="F186" s="175" t="s">
        <v>395</v>
      </c>
      <c r="G186" s="176">
        <v>144.28518</v>
      </c>
      <c r="H186" s="176">
        <v>144.28518</v>
      </c>
    </row>
    <row r="187" spans="1:8" ht="24.75" customHeight="1">
      <c r="A187" s="215"/>
      <c r="B187" s="204" t="s">
        <v>806</v>
      </c>
      <c r="C187" s="173" t="s">
        <v>686</v>
      </c>
      <c r="D187" s="173" t="s">
        <v>691</v>
      </c>
      <c r="E187" s="173"/>
      <c r="F187" s="173"/>
      <c r="G187" s="174">
        <f>G188</f>
        <v>13580</v>
      </c>
      <c r="H187" s="174">
        <f>H188</f>
        <v>14620.800000000001</v>
      </c>
    </row>
    <row r="188" spans="1:8" ht="39.75" customHeight="1">
      <c r="A188" s="215"/>
      <c r="B188" s="206" t="s">
        <v>259</v>
      </c>
      <c r="C188" s="175" t="s">
        <v>686</v>
      </c>
      <c r="D188" s="175" t="s">
        <v>691</v>
      </c>
      <c r="E188" s="175" t="s">
        <v>674</v>
      </c>
      <c r="F188" s="173"/>
      <c r="G188" s="176">
        <f>SUM(G189+G199)</f>
        <v>13580</v>
      </c>
      <c r="H188" s="176">
        <f>SUM(H189+H199)</f>
        <v>14620.800000000001</v>
      </c>
    </row>
    <row r="189" spans="1:8" ht="57" customHeight="1">
      <c r="A189" s="215"/>
      <c r="B189" s="218" t="s">
        <v>692</v>
      </c>
      <c r="C189" s="175" t="s">
        <v>686</v>
      </c>
      <c r="D189" s="175" t="s">
        <v>691</v>
      </c>
      <c r="E189" s="175" t="s">
        <v>260</v>
      </c>
      <c r="F189" s="173"/>
      <c r="G189" s="176">
        <f>SUM(G190+G192+G196+G194)</f>
        <v>10481.6</v>
      </c>
      <c r="H189" s="176">
        <f>SUM(H190+H192+H196+H194)</f>
        <v>10797.2</v>
      </c>
    </row>
    <row r="190" spans="1:8" ht="208.5" customHeight="1">
      <c r="A190" s="215"/>
      <c r="B190" s="82" t="s">
        <v>136</v>
      </c>
      <c r="C190" s="175" t="s">
        <v>686</v>
      </c>
      <c r="D190" s="175" t="s">
        <v>691</v>
      </c>
      <c r="E190" s="175" t="s">
        <v>137</v>
      </c>
      <c r="F190" s="175"/>
      <c r="G190" s="176">
        <f>G191</f>
        <v>6473</v>
      </c>
      <c r="H190" s="176">
        <f>H191</f>
        <v>6786</v>
      </c>
    </row>
    <row r="191" spans="1:8" ht="18.75" customHeight="1">
      <c r="A191" s="203"/>
      <c r="B191" s="82" t="s">
        <v>394</v>
      </c>
      <c r="C191" s="175" t="s">
        <v>686</v>
      </c>
      <c r="D191" s="175" t="s">
        <v>691</v>
      </c>
      <c r="E191" s="175" t="s">
        <v>137</v>
      </c>
      <c r="F191" s="175" t="s">
        <v>395</v>
      </c>
      <c r="G191" s="176">
        <v>6473</v>
      </c>
      <c r="H191" s="176">
        <v>6786</v>
      </c>
    </row>
    <row r="192" spans="1:8" ht="117" customHeight="1">
      <c r="A192" s="219"/>
      <c r="B192" s="217" t="s">
        <v>261</v>
      </c>
      <c r="C192" s="175" t="s">
        <v>686</v>
      </c>
      <c r="D192" s="175" t="s">
        <v>691</v>
      </c>
      <c r="E192" s="175" t="s">
        <v>262</v>
      </c>
      <c r="F192" s="175"/>
      <c r="G192" s="176">
        <f>G193</f>
        <v>3652</v>
      </c>
      <c r="H192" s="176">
        <f>H193</f>
        <v>3652</v>
      </c>
    </row>
    <row r="193" spans="1:8" ht="28.5" customHeight="1">
      <c r="A193" s="219"/>
      <c r="B193" s="82" t="s">
        <v>394</v>
      </c>
      <c r="C193" s="175" t="s">
        <v>686</v>
      </c>
      <c r="D193" s="175" t="s">
        <v>691</v>
      </c>
      <c r="E193" s="175" t="s">
        <v>262</v>
      </c>
      <c r="F193" s="175" t="s">
        <v>395</v>
      </c>
      <c r="G193" s="176">
        <v>3652</v>
      </c>
      <c r="H193" s="176">
        <v>3652</v>
      </c>
    </row>
    <row r="194" spans="1:8" ht="85.5" customHeight="1">
      <c r="A194" s="219"/>
      <c r="B194" s="326" t="s">
        <v>747</v>
      </c>
      <c r="C194" s="175" t="s">
        <v>686</v>
      </c>
      <c r="D194" s="175" t="s">
        <v>691</v>
      </c>
      <c r="E194" s="175" t="s">
        <v>746</v>
      </c>
      <c r="F194" s="175"/>
      <c r="G194" s="176">
        <f>G195</f>
        <v>150</v>
      </c>
      <c r="H194" s="176">
        <f>H195</f>
        <v>150</v>
      </c>
    </row>
    <row r="195" spans="1:8" ht="24" customHeight="1">
      <c r="A195" s="219"/>
      <c r="B195" s="228" t="s">
        <v>394</v>
      </c>
      <c r="C195" s="175" t="s">
        <v>686</v>
      </c>
      <c r="D195" s="175" t="s">
        <v>691</v>
      </c>
      <c r="E195" s="175" t="s">
        <v>746</v>
      </c>
      <c r="F195" s="175" t="s">
        <v>395</v>
      </c>
      <c r="G195" s="176">
        <v>150</v>
      </c>
      <c r="H195" s="176">
        <v>150</v>
      </c>
    </row>
    <row r="196" spans="1:8" ht="81" customHeight="1">
      <c r="A196" s="203"/>
      <c r="B196" s="220" t="s">
        <v>598</v>
      </c>
      <c r="C196" s="175" t="s">
        <v>686</v>
      </c>
      <c r="D196" s="175" t="s">
        <v>691</v>
      </c>
      <c r="E196" s="175" t="s">
        <v>599</v>
      </c>
      <c r="F196" s="173"/>
      <c r="G196" s="176">
        <f>G198</f>
        <v>206.6</v>
      </c>
      <c r="H196" s="176">
        <f>H198</f>
        <v>209.2</v>
      </c>
    </row>
    <row r="197" spans="1:8" ht="27.75" customHeight="1">
      <c r="A197" s="215"/>
      <c r="B197" s="221" t="s">
        <v>600</v>
      </c>
      <c r="C197" s="182" t="s">
        <v>686</v>
      </c>
      <c r="D197" s="182" t="s">
        <v>691</v>
      </c>
      <c r="E197" s="182" t="s">
        <v>599</v>
      </c>
      <c r="F197" s="173"/>
      <c r="G197" s="183">
        <v>206.6</v>
      </c>
      <c r="H197" s="183">
        <v>209.2</v>
      </c>
    </row>
    <row r="198" spans="1:8" ht="22.5" customHeight="1">
      <c r="A198" s="215"/>
      <c r="B198" s="82" t="s">
        <v>394</v>
      </c>
      <c r="C198" s="175" t="s">
        <v>686</v>
      </c>
      <c r="D198" s="175" t="s">
        <v>691</v>
      </c>
      <c r="E198" s="175" t="s">
        <v>599</v>
      </c>
      <c r="F198" s="175" t="s">
        <v>395</v>
      </c>
      <c r="G198" s="176">
        <v>206.6</v>
      </c>
      <c r="H198" s="176">
        <v>209.2</v>
      </c>
    </row>
    <row r="199" spans="1:8" ht="47.25" customHeight="1">
      <c r="A199" s="215"/>
      <c r="B199" s="218" t="s">
        <v>831</v>
      </c>
      <c r="C199" s="175" t="s">
        <v>686</v>
      </c>
      <c r="D199" s="175" t="s">
        <v>691</v>
      </c>
      <c r="E199" s="175" t="s">
        <v>832</v>
      </c>
      <c r="F199" s="173"/>
      <c r="G199" s="176">
        <f>G200+G202</f>
        <v>3098.3999999999996</v>
      </c>
      <c r="H199" s="176">
        <f>H200+H202</f>
        <v>3823.6</v>
      </c>
    </row>
    <row r="200" spans="1:8" ht="94.5" customHeight="1">
      <c r="A200" s="215"/>
      <c r="B200" s="222" t="s">
        <v>298</v>
      </c>
      <c r="C200" s="175" t="s">
        <v>686</v>
      </c>
      <c r="D200" s="175" t="s">
        <v>691</v>
      </c>
      <c r="E200" s="175" t="s">
        <v>132</v>
      </c>
      <c r="F200" s="173"/>
      <c r="G200" s="176">
        <f>G201</f>
        <v>2990.2</v>
      </c>
      <c r="H200" s="176">
        <f>H201</f>
        <v>3650.7</v>
      </c>
    </row>
    <row r="201" spans="1:8" ht="21.75" customHeight="1">
      <c r="A201" s="215"/>
      <c r="B201" s="82" t="s">
        <v>394</v>
      </c>
      <c r="C201" s="175" t="s">
        <v>686</v>
      </c>
      <c r="D201" s="175" t="s">
        <v>691</v>
      </c>
      <c r="E201" s="175" t="s">
        <v>833</v>
      </c>
      <c r="F201" s="175" t="s">
        <v>395</v>
      </c>
      <c r="G201" s="176">
        <v>2990.2</v>
      </c>
      <c r="H201" s="176">
        <v>3650.7</v>
      </c>
    </row>
    <row r="202" spans="1:8" ht="22.5" customHeight="1">
      <c r="A202" s="215"/>
      <c r="B202" s="82" t="s">
        <v>788</v>
      </c>
      <c r="C202" s="175" t="s">
        <v>686</v>
      </c>
      <c r="D202" s="175" t="s">
        <v>691</v>
      </c>
      <c r="E202" s="175" t="s">
        <v>834</v>
      </c>
      <c r="F202" s="175" t="s">
        <v>395</v>
      </c>
      <c r="G202" s="176">
        <v>108.2</v>
      </c>
      <c r="H202" s="176">
        <v>172.9</v>
      </c>
    </row>
    <row r="203" spans="1:9" ht="14.25">
      <c r="A203" s="203" t="s">
        <v>685</v>
      </c>
      <c r="B203" s="59" t="s">
        <v>250</v>
      </c>
      <c r="C203" s="173" t="s">
        <v>662</v>
      </c>
      <c r="D203" s="175"/>
      <c r="E203" s="175"/>
      <c r="F203" s="175"/>
      <c r="G203" s="174">
        <f>G204</f>
        <v>12.9</v>
      </c>
      <c r="H203" s="174">
        <f>H204</f>
        <v>12.9</v>
      </c>
      <c r="I203" s="83"/>
    </row>
    <row r="204" spans="1:8" ht="16.5" customHeight="1">
      <c r="A204" s="203"/>
      <c r="B204" s="209" t="s">
        <v>827</v>
      </c>
      <c r="C204" s="173" t="s">
        <v>662</v>
      </c>
      <c r="D204" s="173" t="s">
        <v>689</v>
      </c>
      <c r="E204" s="173"/>
      <c r="F204" s="173"/>
      <c r="G204" s="174">
        <f>G206</f>
        <v>12.9</v>
      </c>
      <c r="H204" s="174">
        <f>H206</f>
        <v>12.9</v>
      </c>
    </row>
    <row r="205" spans="1:8" ht="18.75" customHeight="1">
      <c r="A205" s="203"/>
      <c r="B205" s="85" t="s">
        <v>306</v>
      </c>
      <c r="C205" s="175" t="s">
        <v>662</v>
      </c>
      <c r="D205" s="175" t="s">
        <v>689</v>
      </c>
      <c r="E205" s="175" t="s">
        <v>307</v>
      </c>
      <c r="F205" s="175"/>
      <c r="G205" s="176">
        <f>G206</f>
        <v>12.9</v>
      </c>
      <c r="H205" s="176">
        <f>H206</f>
        <v>12.9</v>
      </c>
    </row>
    <row r="206" spans="1:8" ht="40.5" customHeight="1">
      <c r="A206" s="203"/>
      <c r="B206" s="208" t="s">
        <v>828</v>
      </c>
      <c r="C206" s="175" t="s">
        <v>662</v>
      </c>
      <c r="D206" s="175" t="s">
        <v>689</v>
      </c>
      <c r="E206" s="175" t="s">
        <v>829</v>
      </c>
      <c r="F206" s="175"/>
      <c r="G206" s="176">
        <f>G207</f>
        <v>12.9</v>
      </c>
      <c r="H206" s="176">
        <f>H207</f>
        <v>12.9</v>
      </c>
    </row>
    <row r="207" spans="1:8" ht="24" customHeight="1">
      <c r="A207" s="203"/>
      <c r="B207" s="85" t="s">
        <v>413</v>
      </c>
      <c r="C207" s="175" t="s">
        <v>662</v>
      </c>
      <c r="D207" s="175" t="s">
        <v>688</v>
      </c>
      <c r="E207" s="175" t="s">
        <v>829</v>
      </c>
      <c r="F207" s="175" t="s">
        <v>416</v>
      </c>
      <c r="G207" s="176">
        <v>12.9</v>
      </c>
      <c r="H207" s="176">
        <v>12.9</v>
      </c>
    </row>
    <row r="208" spans="1:8" ht="31.5" customHeight="1">
      <c r="A208" s="203"/>
      <c r="B208" s="329" t="s">
        <v>219</v>
      </c>
      <c r="C208" s="175"/>
      <c r="D208" s="175"/>
      <c r="E208" s="175"/>
      <c r="F208" s="175"/>
      <c r="G208" s="176">
        <v>6162.33</v>
      </c>
      <c r="H208" s="176">
        <v>12538.615</v>
      </c>
    </row>
    <row r="209" spans="1:8" ht="21" customHeight="1">
      <c r="A209" s="203"/>
      <c r="B209" s="223" t="s">
        <v>198</v>
      </c>
      <c r="C209" s="186"/>
      <c r="D209" s="186"/>
      <c r="E209" s="186"/>
      <c r="F209" s="186"/>
      <c r="G209" s="174">
        <f>G203+G174+G162+G131+G109+G104+G87+G81+G14+G208</f>
        <v>376752.11019999994</v>
      </c>
      <c r="H209" s="174">
        <f>H203+H174+H162+H131+H109+H104+H87+H81+H14+H208</f>
        <v>380969.3473599999</v>
      </c>
    </row>
  </sheetData>
  <mergeCells count="15">
    <mergeCell ref="H11:H12"/>
    <mergeCell ref="E7:H7"/>
    <mergeCell ref="B9:H9"/>
    <mergeCell ref="B10:F10"/>
    <mergeCell ref="E11:E12"/>
    <mergeCell ref="F11:F12"/>
    <mergeCell ref="G11:G12"/>
    <mergeCell ref="A11:A12"/>
    <mergeCell ref="B11:B12"/>
    <mergeCell ref="C11:C12"/>
    <mergeCell ref="D11:D12"/>
    <mergeCell ref="B3:H3"/>
    <mergeCell ref="B4:H4"/>
    <mergeCell ref="B5:H5"/>
    <mergeCell ref="B6:H6"/>
  </mergeCells>
  <printOptions/>
  <pageMargins left="0.75" right="0.75" top="0.42" bottom="0.44" header="0.39" footer="0.5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8"/>
  <sheetViews>
    <sheetView workbookViewId="0" topLeftCell="A194">
      <selection activeCell="L198" sqref="L198"/>
    </sheetView>
  </sheetViews>
  <sheetFormatPr defaultColWidth="9.00390625" defaultRowHeight="12.75"/>
  <cols>
    <col min="1" max="1" width="4.125" style="0" customWidth="1"/>
    <col min="2" max="2" width="60.125" style="0" customWidth="1"/>
    <col min="3" max="3" width="11.875" style="0" customWidth="1"/>
    <col min="4" max="4" width="10.875" style="0" customWidth="1"/>
    <col min="5" max="5" width="10.00390625" style="0" customWidth="1"/>
    <col min="6" max="6" width="10.875" style="0" customWidth="1"/>
    <col min="7" max="7" width="13.125" style="0" customWidth="1"/>
  </cols>
  <sheetData>
    <row r="1" spans="1:7" ht="12.75">
      <c r="A1" s="5"/>
      <c r="B1" s="80"/>
      <c r="C1" s="5"/>
      <c r="D1" s="5"/>
      <c r="E1" s="5"/>
      <c r="F1" s="5"/>
      <c r="G1" s="5"/>
    </row>
    <row r="2" spans="1:7" ht="15">
      <c r="A2" s="5"/>
      <c r="B2" s="80"/>
      <c r="C2" s="47"/>
      <c r="D2" s="47"/>
      <c r="E2" s="45"/>
      <c r="F2" s="45"/>
      <c r="G2" s="46" t="s">
        <v>408</v>
      </c>
    </row>
    <row r="3" spans="1:7" ht="15">
      <c r="A3" s="5"/>
      <c r="B3" s="424" t="s">
        <v>228</v>
      </c>
      <c r="C3" s="424"/>
      <c r="D3" s="424"/>
      <c r="E3" s="424"/>
      <c r="F3" s="424"/>
      <c r="G3" s="424"/>
    </row>
    <row r="4" spans="1:7" ht="15">
      <c r="A4" s="5"/>
      <c r="B4" s="424" t="s">
        <v>229</v>
      </c>
      <c r="C4" s="424"/>
      <c r="D4" s="424"/>
      <c r="E4" s="424"/>
      <c r="F4" s="424"/>
      <c r="G4" s="424"/>
    </row>
    <row r="5" spans="1:7" ht="15">
      <c r="A5" s="5"/>
      <c r="B5" s="441" t="s">
        <v>773</v>
      </c>
      <c r="C5" s="441"/>
      <c r="D5" s="441"/>
      <c r="E5" s="441"/>
      <c r="F5" s="441"/>
      <c r="G5" s="441"/>
    </row>
    <row r="6" spans="1:7" ht="15">
      <c r="A6" s="5"/>
      <c r="B6" s="441" t="s">
        <v>582</v>
      </c>
      <c r="C6" s="441"/>
      <c r="D6" s="441"/>
      <c r="E6" s="441"/>
      <c r="F6" s="441"/>
      <c r="G6" s="441"/>
    </row>
    <row r="7" spans="1:7" ht="15">
      <c r="A7" s="5"/>
      <c r="B7" s="80"/>
      <c r="C7" s="47"/>
      <c r="D7" s="424" t="s">
        <v>190</v>
      </c>
      <c r="E7" s="424"/>
      <c r="F7" s="424"/>
      <c r="G7" s="424"/>
    </row>
    <row r="8" spans="1:7" ht="12.75">
      <c r="A8" s="5"/>
      <c r="B8" s="80"/>
      <c r="C8" s="5"/>
      <c r="D8" s="5"/>
      <c r="E8" s="5"/>
      <c r="F8" s="5"/>
      <c r="G8" s="5"/>
    </row>
    <row r="9" spans="1:7" ht="74.25" customHeight="1">
      <c r="A9" s="43"/>
      <c r="B9" s="450" t="s">
        <v>191</v>
      </c>
      <c r="C9" s="450"/>
      <c r="D9" s="450"/>
      <c r="E9" s="450"/>
      <c r="F9" s="450"/>
      <c r="G9" s="450"/>
    </row>
    <row r="10" spans="1:7" ht="36" customHeight="1">
      <c r="A10" s="5"/>
      <c r="B10" s="450"/>
      <c r="C10" s="450"/>
      <c r="D10" s="450"/>
      <c r="E10" s="450"/>
      <c r="F10" s="450"/>
      <c r="G10" s="10" t="s">
        <v>638</v>
      </c>
    </row>
    <row r="11" spans="1:7" ht="12.75">
      <c r="A11" s="442" t="s">
        <v>455</v>
      </c>
      <c r="B11" s="444" t="s">
        <v>456</v>
      </c>
      <c r="C11" s="446" t="s">
        <v>409</v>
      </c>
      <c r="D11" s="446" t="s">
        <v>410</v>
      </c>
      <c r="E11" s="446" t="s">
        <v>459</v>
      </c>
      <c r="F11" s="446" t="s">
        <v>460</v>
      </c>
      <c r="G11" s="448" t="s">
        <v>349</v>
      </c>
    </row>
    <row r="12" spans="1:7" ht="17.25" customHeight="1">
      <c r="A12" s="443"/>
      <c r="B12" s="445"/>
      <c r="C12" s="447"/>
      <c r="D12" s="447"/>
      <c r="E12" s="447"/>
      <c r="F12" s="447"/>
      <c r="G12" s="449"/>
    </row>
    <row r="13" spans="1:7" ht="12.75">
      <c r="A13" s="88" t="s">
        <v>812</v>
      </c>
      <c r="B13" s="89">
        <v>2</v>
      </c>
      <c r="C13" s="53" t="s">
        <v>813</v>
      </c>
      <c r="D13" s="53" t="s">
        <v>687</v>
      </c>
      <c r="E13" s="53" t="s">
        <v>814</v>
      </c>
      <c r="F13" s="53" t="s">
        <v>815</v>
      </c>
      <c r="G13" s="172">
        <v>7</v>
      </c>
    </row>
    <row r="14" spans="1:7" ht="15.75">
      <c r="A14" s="199" t="s">
        <v>461</v>
      </c>
      <c r="B14" s="202" t="s">
        <v>422</v>
      </c>
      <c r="C14" s="173" t="s">
        <v>688</v>
      </c>
      <c r="D14" s="173"/>
      <c r="E14" s="173"/>
      <c r="F14" s="173"/>
      <c r="G14" s="174">
        <f>G15+G19+G25+G45+G51+G55</f>
        <v>87557.22278</v>
      </c>
    </row>
    <row r="15" spans="1:7" ht="33" customHeight="1">
      <c r="A15" s="203"/>
      <c r="B15" s="204" t="s">
        <v>209</v>
      </c>
      <c r="C15" s="173" t="s">
        <v>688</v>
      </c>
      <c r="D15" s="173" t="s">
        <v>689</v>
      </c>
      <c r="E15" s="173"/>
      <c r="F15" s="173"/>
      <c r="G15" s="174">
        <f>G16</f>
        <v>3641.12</v>
      </c>
    </row>
    <row r="16" spans="1:7" ht="19.5" customHeight="1">
      <c r="A16" s="203"/>
      <c r="B16" s="82" t="s">
        <v>306</v>
      </c>
      <c r="C16" s="175" t="s">
        <v>688</v>
      </c>
      <c r="D16" s="175" t="s">
        <v>689</v>
      </c>
      <c r="E16" s="175" t="s">
        <v>307</v>
      </c>
      <c r="F16" s="175"/>
      <c r="G16" s="176">
        <f>G17</f>
        <v>3641.12</v>
      </c>
    </row>
    <row r="17" spans="1:7" ht="24" customHeight="1">
      <c r="A17" s="203"/>
      <c r="B17" s="85" t="s">
        <v>371</v>
      </c>
      <c r="C17" s="175" t="s">
        <v>688</v>
      </c>
      <c r="D17" s="175" t="s">
        <v>689</v>
      </c>
      <c r="E17" s="175" t="s">
        <v>264</v>
      </c>
      <c r="F17" s="175"/>
      <c r="G17" s="176">
        <f>G18</f>
        <v>3641.12</v>
      </c>
    </row>
    <row r="18" spans="1:7" ht="58.5" customHeight="1">
      <c r="A18" s="203"/>
      <c r="B18" s="85" t="s">
        <v>412</v>
      </c>
      <c r="C18" s="175" t="s">
        <v>688</v>
      </c>
      <c r="D18" s="175" t="s">
        <v>689</v>
      </c>
      <c r="E18" s="175" t="s">
        <v>264</v>
      </c>
      <c r="F18" s="175" t="s">
        <v>415</v>
      </c>
      <c r="G18" s="176">
        <v>3641.12</v>
      </c>
    </row>
    <row r="19" spans="1:7" ht="45.75" customHeight="1">
      <c r="A19" s="203"/>
      <c r="B19" s="205" t="s">
        <v>669</v>
      </c>
      <c r="C19" s="173" t="s">
        <v>688</v>
      </c>
      <c r="D19" s="173" t="s">
        <v>690</v>
      </c>
      <c r="E19" s="173"/>
      <c r="F19" s="173"/>
      <c r="G19" s="174">
        <f>G20</f>
        <v>6121.735</v>
      </c>
    </row>
    <row r="20" spans="1:7" ht="18" customHeight="1">
      <c r="A20" s="203"/>
      <c r="B20" s="206" t="s">
        <v>306</v>
      </c>
      <c r="C20" s="175" t="s">
        <v>688</v>
      </c>
      <c r="D20" s="175" t="s">
        <v>690</v>
      </c>
      <c r="E20" s="175" t="s">
        <v>307</v>
      </c>
      <c r="F20" s="175"/>
      <c r="G20" s="176">
        <f>G21</f>
        <v>6121.735</v>
      </c>
    </row>
    <row r="21" spans="1:7" ht="55.5" customHeight="1">
      <c r="A21" s="203"/>
      <c r="B21" s="207" t="s">
        <v>740</v>
      </c>
      <c r="C21" s="175" t="s">
        <v>688</v>
      </c>
      <c r="D21" s="175" t="s">
        <v>690</v>
      </c>
      <c r="E21" s="175" t="s">
        <v>308</v>
      </c>
      <c r="F21" s="175"/>
      <c r="G21" s="176">
        <f>G22+G23+G24</f>
        <v>6121.735</v>
      </c>
    </row>
    <row r="22" spans="1:7" ht="60" customHeight="1">
      <c r="A22" s="203"/>
      <c r="B22" s="85" t="s">
        <v>412</v>
      </c>
      <c r="C22" s="175" t="s">
        <v>688</v>
      </c>
      <c r="D22" s="175" t="s">
        <v>690</v>
      </c>
      <c r="E22" s="175" t="s">
        <v>308</v>
      </c>
      <c r="F22" s="175" t="s">
        <v>415</v>
      </c>
      <c r="G22" s="176">
        <v>5822.735</v>
      </c>
    </row>
    <row r="23" spans="1:7" ht="35.25" customHeight="1">
      <c r="A23" s="203"/>
      <c r="B23" s="85" t="s">
        <v>413</v>
      </c>
      <c r="C23" s="175" t="s">
        <v>688</v>
      </c>
      <c r="D23" s="175" t="s">
        <v>690</v>
      </c>
      <c r="E23" s="175" t="s">
        <v>308</v>
      </c>
      <c r="F23" s="175" t="s">
        <v>416</v>
      </c>
      <c r="G23" s="176">
        <v>297</v>
      </c>
    </row>
    <row r="24" spans="1:7" ht="21" customHeight="1">
      <c r="A24" s="203"/>
      <c r="B24" s="85" t="s">
        <v>414</v>
      </c>
      <c r="C24" s="175" t="s">
        <v>688</v>
      </c>
      <c r="D24" s="175" t="s">
        <v>690</v>
      </c>
      <c r="E24" s="175" t="s">
        <v>308</v>
      </c>
      <c r="F24" s="175" t="s">
        <v>417</v>
      </c>
      <c r="G24" s="176">
        <v>2</v>
      </c>
    </row>
    <row r="25" spans="1:7" ht="48" customHeight="1">
      <c r="A25" s="203"/>
      <c r="B25" s="204" t="s">
        <v>471</v>
      </c>
      <c r="C25" s="173" t="s">
        <v>688</v>
      </c>
      <c r="D25" s="173" t="s">
        <v>691</v>
      </c>
      <c r="E25" s="173"/>
      <c r="F25" s="173"/>
      <c r="G25" s="174">
        <f>G26</f>
        <v>33701.09986</v>
      </c>
    </row>
    <row r="26" spans="1:7" ht="28.5" customHeight="1">
      <c r="A26" s="203"/>
      <c r="B26" s="82" t="s">
        <v>306</v>
      </c>
      <c r="C26" s="175" t="s">
        <v>688</v>
      </c>
      <c r="D26" s="175" t="s">
        <v>691</v>
      </c>
      <c r="E26" s="175" t="s">
        <v>265</v>
      </c>
      <c r="F26" s="175"/>
      <c r="G26" s="176">
        <f>G27+G30+G35+G32</f>
        <v>33701.09986</v>
      </c>
    </row>
    <row r="27" spans="1:7" ht="61.5" customHeight="1">
      <c r="A27" s="203"/>
      <c r="B27" s="375" t="s">
        <v>172</v>
      </c>
      <c r="C27" s="175" t="s">
        <v>688</v>
      </c>
      <c r="D27" s="175" t="s">
        <v>691</v>
      </c>
      <c r="E27" s="175" t="s">
        <v>308</v>
      </c>
      <c r="F27" s="175"/>
      <c r="G27" s="176">
        <f>G28+G29</f>
        <v>24475.729</v>
      </c>
    </row>
    <row r="28" spans="1:7" ht="57" customHeight="1">
      <c r="A28" s="203"/>
      <c r="B28" s="85" t="s">
        <v>412</v>
      </c>
      <c r="C28" s="175" t="s">
        <v>688</v>
      </c>
      <c r="D28" s="175" t="s">
        <v>691</v>
      </c>
      <c r="E28" s="175" t="s">
        <v>308</v>
      </c>
      <c r="F28" s="175" t="s">
        <v>415</v>
      </c>
      <c r="G28" s="176">
        <f>24091.729</f>
        <v>24091.729</v>
      </c>
    </row>
    <row r="29" spans="1:7" ht="32.25" customHeight="1">
      <c r="A29" s="203"/>
      <c r="B29" s="85" t="s">
        <v>413</v>
      </c>
      <c r="C29" s="175" t="s">
        <v>688</v>
      </c>
      <c r="D29" s="175" t="s">
        <v>691</v>
      </c>
      <c r="E29" s="175" t="s">
        <v>308</v>
      </c>
      <c r="F29" s="175" t="s">
        <v>416</v>
      </c>
      <c r="G29" s="176">
        <v>384</v>
      </c>
    </row>
    <row r="30" spans="1:7" ht="72" customHeight="1">
      <c r="A30" s="203"/>
      <c r="B30" s="211" t="s">
        <v>282</v>
      </c>
      <c r="C30" s="175" t="s">
        <v>688</v>
      </c>
      <c r="D30" s="175" t="s">
        <v>691</v>
      </c>
      <c r="E30" s="175" t="s">
        <v>283</v>
      </c>
      <c r="F30" s="175"/>
      <c r="G30" s="176">
        <f>G31</f>
        <v>1114</v>
      </c>
    </row>
    <row r="31" spans="1:7" ht="58.5" customHeight="1">
      <c r="A31" s="203"/>
      <c r="B31" s="85" t="s">
        <v>412</v>
      </c>
      <c r="C31" s="175" t="s">
        <v>688</v>
      </c>
      <c r="D31" s="175" t="s">
        <v>691</v>
      </c>
      <c r="E31" s="175" t="s">
        <v>283</v>
      </c>
      <c r="F31" s="175" t="s">
        <v>415</v>
      </c>
      <c r="G31" s="176">
        <v>1114</v>
      </c>
    </row>
    <row r="32" spans="1:7" ht="49.5" customHeight="1">
      <c r="A32" s="203"/>
      <c r="B32" s="372" t="s">
        <v>695</v>
      </c>
      <c r="C32" s="175" t="s">
        <v>688</v>
      </c>
      <c r="D32" s="175" t="s">
        <v>691</v>
      </c>
      <c r="E32" s="175" t="s">
        <v>696</v>
      </c>
      <c r="F32" s="175"/>
      <c r="G32" s="176">
        <f>G33</f>
        <v>3798.37086</v>
      </c>
    </row>
    <row r="33" spans="1:7" ht="60" customHeight="1">
      <c r="A33" s="203"/>
      <c r="B33" s="373" t="s">
        <v>172</v>
      </c>
      <c r="C33" s="175" t="s">
        <v>688</v>
      </c>
      <c r="D33" s="175" t="s">
        <v>691</v>
      </c>
      <c r="E33" s="175" t="s">
        <v>697</v>
      </c>
      <c r="F33" s="175"/>
      <c r="G33" s="176">
        <f>G34</f>
        <v>3798.37086</v>
      </c>
    </row>
    <row r="34" spans="1:7" ht="58.5" customHeight="1">
      <c r="A34" s="203"/>
      <c r="B34" s="229" t="s">
        <v>412</v>
      </c>
      <c r="C34" s="175" t="s">
        <v>688</v>
      </c>
      <c r="D34" s="175" t="s">
        <v>691</v>
      </c>
      <c r="E34" s="175" t="s">
        <v>697</v>
      </c>
      <c r="F34" s="175" t="s">
        <v>415</v>
      </c>
      <c r="G34" s="176">
        <v>3798.37086</v>
      </c>
    </row>
    <row r="35" spans="1:7" ht="31.5" customHeight="1">
      <c r="A35" s="203"/>
      <c r="B35" s="85" t="s">
        <v>259</v>
      </c>
      <c r="C35" s="175" t="s">
        <v>688</v>
      </c>
      <c r="D35" s="175" t="s">
        <v>691</v>
      </c>
      <c r="E35" s="175" t="s">
        <v>674</v>
      </c>
      <c r="F35" s="175"/>
      <c r="G35" s="176">
        <f>G36+G40</f>
        <v>4313</v>
      </c>
    </row>
    <row r="36" spans="1:7" ht="47.25" customHeight="1">
      <c r="A36" s="203"/>
      <c r="B36" s="85" t="s">
        <v>284</v>
      </c>
      <c r="C36" s="175" t="s">
        <v>688</v>
      </c>
      <c r="D36" s="175" t="s">
        <v>691</v>
      </c>
      <c r="E36" s="175" t="s">
        <v>285</v>
      </c>
      <c r="F36" s="175"/>
      <c r="G36" s="176">
        <f>G37</f>
        <v>2866</v>
      </c>
    </row>
    <row r="37" spans="1:7" ht="72" customHeight="1">
      <c r="A37" s="203"/>
      <c r="B37" s="82" t="s">
        <v>286</v>
      </c>
      <c r="C37" s="175" t="s">
        <v>688</v>
      </c>
      <c r="D37" s="175" t="s">
        <v>691</v>
      </c>
      <c r="E37" s="175" t="s">
        <v>287</v>
      </c>
      <c r="F37" s="175"/>
      <c r="G37" s="176">
        <f>G38+G39</f>
        <v>2866</v>
      </c>
    </row>
    <row r="38" spans="1:7" ht="59.25" customHeight="1">
      <c r="A38" s="203"/>
      <c r="B38" s="85" t="s">
        <v>412</v>
      </c>
      <c r="C38" s="175" t="s">
        <v>688</v>
      </c>
      <c r="D38" s="175" t="s">
        <v>691</v>
      </c>
      <c r="E38" s="175" t="s">
        <v>287</v>
      </c>
      <c r="F38" s="175" t="s">
        <v>415</v>
      </c>
      <c r="G38" s="176">
        <v>2008.072</v>
      </c>
    </row>
    <row r="39" spans="1:7" ht="33" customHeight="1">
      <c r="A39" s="203"/>
      <c r="B39" s="85" t="s">
        <v>413</v>
      </c>
      <c r="C39" s="175" t="s">
        <v>688</v>
      </c>
      <c r="D39" s="175" t="s">
        <v>691</v>
      </c>
      <c r="E39" s="175" t="s">
        <v>287</v>
      </c>
      <c r="F39" s="175" t="s">
        <v>416</v>
      </c>
      <c r="G39" s="176">
        <v>857.928</v>
      </c>
    </row>
    <row r="40" spans="1:7" ht="45" customHeight="1">
      <c r="A40" s="203"/>
      <c r="B40" s="85" t="s">
        <v>692</v>
      </c>
      <c r="C40" s="175" t="s">
        <v>688</v>
      </c>
      <c r="D40" s="175" t="s">
        <v>691</v>
      </c>
      <c r="E40" s="175" t="s">
        <v>260</v>
      </c>
      <c r="F40" s="175"/>
      <c r="G40" s="176">
        <f>G41+G43</f>
        <v>1447</v>
      </c>
    </row>
    <row r="41" spans="1:7" ht="93" customHeight="1">
      <c r="A41" s="203"/>
      <c r="B41" s="85" t="s">
        <v>693</v>
      </c>
      <c r="C41" s="175" t="s">
        <v>688</v>
      </c>
      <c r="D41" s="175" t="s">
        <v>691</v>
      </c>
      <c r="E41" s="175" t="s">
        <v>694</v>
      </c>
      <c r="F41" s="175"/>
      <c r="G41" s="176">
        <f>G42</f>
        <v>969</v>
      </c>
    </row>
    <row r="42" spans="1:7" ht="58.5" customHeight="1">
      <c r="A42" s="203"/>
      <c r="B42" s="85" t="s">
        <v>412</v>
      </c>
      <c r="C42" s="175" t="s">
        <v>688</v>
      </c>
      <c r="D42" s="175" t="s">
        <v>691</v>
      </c>
      <c r="E42" s="175" t="s">
        <v>694</v>
      </c>
      <c r="F42" s="175" t="s">
        <v>415</v>
      </c>
      <c r="G42" s="176">
        <v>969</v>
      </c>
    </row>
    <row r="43" spans="1:7" ht="99.75" customHeight="1">
      <c r="A43" s="203"/>
      <c r="B43" s="85" t="s">
        <v>220</v>
      </c>
      <c r="C43" s="175" t="s">
        <v>688</v>
      </c>
      <c r="D43" s="175" t="s">
        <v>691</v>
      </c>
      <c r="E43" s="175" t="s">
        <v>221</v>
      </c>
      <c r="F43" s="175"/>
      <c r="G43" s="176">
        <f>G44</f>
        <v>478</v>
      </c>
    </row>
    <row r="44" spans="1:7" ht="57" customHeight="1">
      <c r="A44" s="203"/>
      <c r="B44" s="85" t="s">
        <v>412</v>
      </c>
      <c r="C44" s="175" t="s">
        <v>688</v>
      </c>
      <c r="D44" s="175" t="s">
        <v>691</v>
      </c>
      <c r="E44" s="175" t="s">
        <v>221</v>
      </c>
      <c r="F44" s="175" t="s">
        <v>415</v>
      </c>
      <c r="G44" s="176">
        <v>478</v>
      </c>
    </row>
    <row r="45" spans="1:7" ht="37.5" customHeight="1">
      <c r="A45" s="203"/>
      <c r="B45" s="209" t="s">
        <v>465</v>
      </c>
      <c r="C45" s="380" t="s">
        <v>688</v>
      </c>
      <c r="D45" s="380" t="s">
        <v>288</v>
      </c>
      <c r="E45" s="173"/>
      <c r="F45" s="173"/>
      <c r="G45" s="177">
        <f>G47</f>
        <v>12189.945</v>
      </c>
    </row>
    <row r="46" spans="1:7" ht="23.25" customHeight="1">
      <c r="A46" s="203"/>
      <c r="B46" s="85" t="s">
        <v>306</v>
      </c>
      <c r="C46" s="179" t="s">
        <v>688</v>
      </c>
      <c r="D46" s="179" t="s">
        <v>288</v>
      </c>
      <c r="E46" s="175" t="s">
        <v>307</v>
      </c>
      <c r="F46" s="175"/>
      <c r="G46" s="178">
        <f>G47</f>
        <v>12189.945</v>
      </c>
    </row>
    <row r="47" spans="1:7" ht="58.5" customHeight="1">
      <c r="A47" s="203"/>
      <c r="B47" s="82" t="s">
        <v>656</v>
      </c>
      <c r="C47" s="179" t="s">
        <v>688</v>
      </c>
      <c r="D47" s="179" t="s">
        <v>288</v>
      </c>
      <c r="E47" s="175" t="s">
        <v>308</v>
      </c>
      <c r="F47" s="175"/>
      <c r="G47" s="178">
        <f>G48+G49+G50</f>
        <v>12189.945</v>
      </c>
    </row>
    <row r="48" spans="1:7" ht="60" customHeight="1">
      <c r="A48" s="203"/>
      <c r="B48" s="85" t="s">
        <v>412</v>
      </c>
      <c r="C48" s="179" t="s">
        <v>688</v>
      </c>
      <c r="D48" s="179" t="s">
        <v>288</v>
      </c>
      <c r="E48" s="175" t="s">
        <v>308</v>
      </c>
      <c r="F48" s="175" t="s">
        <v>415</v>
      </c>
      <c r="G48" s="178">
        <f>6560.884+4962.561</f>
        <v>11523.445</v>
      </c>
    </row>
    <row r="49" spans="1:7" ht="32.25" customHeight="1">
      <c r="A49" s="203"/>
      <c r="B49" s="85" t="s">
        <v>413</v>
      </c>
      <c r="C49" s="179" t="s">
        <v>688</v>
      </c>
      <c r="D49" s="179" t="s">
        <v>288</v>
      </c>
      <c r="E49" s="175" t="s">
        <v>837</v>
      </c>
      <c r="F49" s="175" t="s">
        <v>416</v>
      </c>
      <c r="G49" s="178">
        <f>111+532.5</f>
        <v>643.5</v>
      </c>
    </row>
    <row r="50" spans="1:7" ht="24" customHeight="1">
      <c r="A50" s="203"/>
      <c r="B50" s="210" t="s">
        <v>414</v>
      </c>
      <c r="C50" s="179" t="s">
        <v>688</v>
      </c>
      <c r="D50" s="179" t="s">
        <v>288</v>
      </c>
      <c r="E50" s="179" t="s">
        <v>308</v>
      </c>
      <c r="F50" s="179" t="s">
        <v>417</v>
      </c>
      <c r="G50" s="180">
        <f>8+15</f>
        <v>23</v>
      </c>
    </row>
    <row r="51" spans="1:7" ht="18.75" customHeight="1">
      <c r="A51" s="203"/>
      <c r="B51" s="205" t="s">
        <v>386</v>
      </c>
      <c r="C51" s="173" t="s">
        <v>688</v>
      </c>
      <c r="D51" s="173" t="s">
        <v>662</v>
      </c>
      <c r="E51" s="173"/>
      <c r="F51" s="173"/>
      <c r="G51" s="174">
        <f>G52</f>
        <v>1000</v>
      </c>
    </row>
    <row r="52" spans="1:7" ht="20.25" customHeight="1">
      <c r="A52" s="203"/>
      <c r="B52" s="206" t="s">
        <v>306</v>
      </c>
      <c r="C52" s="175" t="s">
        <v>688</v>
      </c>
      <c r="D52" s="175" t="s">
        <v>662</v>
      </c>
      <c r="E52" s="175" t="s">
        <v>307</v>
      </c>
      <c r="F52" s="175"/>
      <c r="G52" s="176">
        <f>G53</f>
        <v>1000</v>
      </c>
    </row>
    <row r="53" spans="1:7" ht="27" customHeight="1">
      <c r="A53" s="203"/>
      <c r="B53" s="82" t="s">
        <v>222</v>
      </c>
      <c r="C53" s="175" t="s">
        <v>688</v>
      </c>
      <c r="D53" s="175" t="s">
        <v>662</v>
      </c>
      <c r="E53" s="175" t="s">
        <v>223</v>
      </c>
      <c r="F53" s="175"/>
      <c r="G53" s="176">
        <f>G54</f>
        <v>1000</v>
      </c>
    </row>
    <row r="54" spans="1:7" ht="27" customHeight="1">
      <c r="A54" s="203"/>
      <c r="B54" s="85" t="s">
        <v>414</v>
      </c>
      <c r="C54" s="175" t="s">
        <v>688</v>
      </c>
      <c r="D54" s="175" t="s">
        <v>662</v>
      </c>
      <c r="E54" s="175" t="s">
        <v>223</v>
      </c>
      <c r="F54" s="175" t="s">
        <v>417</v>
      </c>
      <c r="G54" s="176">
        <v>1000</v>
      </c>
    </row>
    <row r="55" spans="1:7" ht="24.75" customHeight="1">
      <c r="A55" s="203"/>
      <c r="B55" s="204" t="s">
        <v>387</v>
      </c>
      <c r="C55" s="173" t="s">
        <v>688</v>
      </c>
      <c r="D55" s="173" t="s">
        <v>213</v>
      </c>
      <c r="E55" s="173"/>
      <c r="F55" s="173"/>
      <c r="G55" s="181">
        <f>G56+G60+G63+G66+G74+G80+G81</f>
        <v>30903.322920000002</v>
      </c>
    </row>
    <row r="56" spans="1:7" ht="33" customHeight="1">
      <c r="A56" s="203"/>
      <c r="B56" s="82" t="s">
        <v>741</v>
      </c>
      <c r="C56" s="175" t="s">
        <v>688</v>
      </c>
      <c r="D56" s="175" t="s">
        <v>213</v>
      </c>
      <c r="E56" s="175" t="s">
        <v>742</v>
      </c>
      <c r="F56" s="173"/>
      <c r="G56" s="189">
        <f>G57</f>
        <v>84</v>
      </c>
    </row>
    <row r="57" spans="1:7" ht="69.75" customHeight="1">
      <c r="A57" s="203"/>
      <c r="B57" s="85" t="s">
        <v>743</v>
      </c>
      <c r="C57" s="175" t="s">
        <v>688</v>
      </c>
      <c r="D57" s="175" t="s">
        <v>213</v>
      </c>
      <c r="E57" s="175" t="s">
        <v>205</v>
      </c>
      <c r="F57" s="175"/>
      <c r="G57" s="189">
        <f>G58+G59</f>
        <v>84</v>
      </c>
    </row>
    <row r="58" spans="1:7" ht="36.75" customHeight="1">
      <c r="A58" s="203"/>
      <c r="B58" s="85" t="s">
        <v>256</v>
      </c>
      <c r="C58" s="175" t="s">
        <v>688</v>
      </c>
      <c r="D58" s="175" t="s">
        <v>213</v>
      </c>
      <c r="E58" s="175" t="s">
        <v>205</v>
      </c>
      <c r="F58" s="175" t="s">
        <v>393</v>
      </c>
      <c r="G58" s="189">
        <v>29</v>
      </c>
    </row>
    <row r="59" spans="1:7" ht="21" customHeight="1">
      <c r="A59" s="203"/>
      <c r="B59" s="85" t="s">
        <v>414</v>
      </c>
      <c r="C59" s="175" t="s">
        <v>688</v>
      </c>
      <c r="D59" s="175" t="s">
        <v>213</v>
      </c>
      <c r="E59" s="175" t="s">
        <v>205</v>
      </c>
      <c r="F59" s="175" t="s">
        <v>417</v>
      </c>
      <c r="G59" s="189">
        <v>55</v>
      </c>
    </row>
    <row r="60" spans="1:7" ht="57" customHeight="1">
      <c r="A60" s="203"/>
      <c r="B60" s="85" t="s">
        <v>4</v>
      </c>
      <c r="C60" s="175" t="s">
        <v>688</v>
      </c>
      <c r="D60" s="175" t="s">
        <v>213</v>
      </c>
      <c r="E60" s="175" t="s">
        <v>553</v>
      </c>
      <c r="F60" s="175"/>
      <c r="G60" s="189">
        <f>G61</f>
        <v>278.562</v>
      </c>
    </row>
    <row r="61" spans="1:7" ht="30.75" customHeight="1">
      <c r="A61" s="203"/>
      <c r="B61" s="82" t="s">
        <v>256</v>
      </c>
      <c r="C61" s="175" t="s">
        <v>688</v>
      </c>
      <c r="D61" s="175" t="s">
        <v>213</v>
      </c>
      <c r="E61" s="175" t="s">
        <v>134</v>
      </c>
      <c r="F61" s="175" t="s">
        <v>393</v>
      </c>
      <c r="G61" s="189">
        <v>278.562</v>
      </c>
    </row>
    <row r="62" spans="1:7" ht="60" customHeight="1" hidden="1">
      <c r="A62" s="203"/>
      <c r="B62" s="224" t="s">
        <v>443</v>
      </c>
      <c r="C62" s="381"/>
      <c r="D62" s="381"/>
      <c r="E62" s="381"/>
      <c r="F62" s="175"/>
      <c r="G62" s="189"/>
    </row>
    <row r="63" spans="1:7" ht="26.25" customHeight="1">
      <c r="A63" s="203"/>
      <c r="B63" s="82" t="s">
        <v>306</v>
      </c>
      <c r="C63" s="175" t="s">
        <v>688</v>
      </c>
      <c r="D63" s="175" t="s">
        <v>213</v>
      </c>
      <c r="E63" s="175" t="s">
        <v>307</v>
      </c>
      <c r="F63" s="175"/>
      <c r="G63" s="176">
        <f>G64+G70</f>
        <v>21527.15668</v>
      </c>
    </row>
    <row r="64" spans="1:7" ht="45.75" customHeight="1">
      <c r="A64" s="203"/>
      <c r="B64" s="82" t="s">
        <v>224</v>
      </c>
      <c r="C64" s="175" t="s">
        <v>688</v>
      </c>
      <c r="D64" s="175" t="s">
        <v>213</v>
      </c>
      <c r="E64" s="175" t="s">
        <v>225</v>
      </c>
      <c r="F64" s="175"/>
      <c r="G64" s="176">
        <f>G65</f>
        <v>740.6</v>
      </c>
    </row>
    <row r="65" spans="1:7" ht="28.5" customHeight="1">
      <c r="A65" s="203"/>
      <c r="B65" s="85" t="s">
        <v>413</v>
      </c>
      <c r="C65" s="175" t="s">
        <v>688</v>
      </c>
      <c r="D65" s="175" t="s">
        <v>213</v>
      </c>
      <c r="E65" s="175" t="s">
        <v>225</v>
      </c>
      <c r="F65" s="175" t="s">
        <v>416</v>
      </c>
      <c r="G65" s="176">
        <v>740.6</v>
      </c>
    </row>
    <row r="66" spans="1:7" ht="41.25" customHeight="1">
      <c r="A66" s="203"/>
      <c r="B66" s="372" t="s">
        <v>695</v>
      </c>
      <c r="C66" s="175" t="s">
        <v>688</v>
      </c>
      <c r="D66" s="175" t="s">
        <v>213</v>
      </c>
      <c r="E66" s="175" t="s">
        <v>696</v>
      </c>
      <c r="F66" s="175"/>
      <c r="G66" s="176">
        <f>G67</f>
        <v>2645</v>
      </c>
    </row>
    <row r="67" spans="1:7" ht="42" customHeight="1">
      <c r="A67" s="203"/>
      <c r="B67" s="211" t="s">
        <v>699</v>
      </c>
      <c r="C67" s="175" t="s">
        <v>688</v>
      </c>
      <c r="D67" s="175" t="s">
        <v>213</v>
      </c>
      <c r="E67" s="175" t="s">
        <v>700</v>
      </c>
      <c r="F67" s="175"/>
      <c r="G67" s="176">
        <f>G68+G69</f>
        <v>2645</v>
      </c>
    </row>
    <row r="68" spans="1:7" ht="28.5" customHeight="1">
      <c r="A68" s="203"/>
      <c r="B68" s="85" t="s">
        <v>413</v>
      </c>
      <c r="C68" s="175" t="s">
        <v>688</v>
      </c>
      <c r="D68" s="175" t="s">
        <v>213</v>
      </c>
      <c r="E68" s="175" t="s">
        <v>700</v>
      </c>
      <c r="F68" s="175" t="s">
        <v>416</v>
      </c>
      <c r="G68" s="178">
        <v>2645</v>
      </c>
    </row>
    <row r="69" spans="1:7" ht="28.5" customHeight="1" hidden="1">
      <c r="A69" s="203"/>
      <c r="B69" s="85" t="s">
        <v>414</v>
      </c>
      <c r="C69" s="175" t="s">
        <v>672</v>
      </c>
      <c r="D69" s="175" t="s">
        <v>634</v>
      </c>
      <c r="E69" s="175" t="s">
        <v>700</v>
      </c>
      <c r="F69" s="175" t="s">
        <v>417</v>
      </c>
      <c r="G69" s="178">
        <v>0</v>
      </c>
    </row>
    <row r="70" spans="1:7" ht="31.5" customHeight="1">
      <c r="A70" s="203"/>
      <c r="B70" s="82" t="s">
        <v>359</v>
      </c>
      <c r="C70" s="175" t="s">
        <v>688</v>
      </c>
      <c r="D70" s="175" t="s">
        <v>213</v>
      </c>
      <c r="E70" s="175" t="s">
        <v>360</v>
      </c>
      <c r="F70" s="175"/>
      <c r="G70" s="176">
        <f>G71+G72+G73</f>
        <v>20786.55668</v>
      </c>
    </row>
    <row r="71" spans="1:7" ht="58.5" customHeight="1">
      <c r="A71" s="203"/>
      <c r="B71" s="85" t="s">
        <v>412</v>
      </c>
      <c r="C71" s="175" t="s">
        <v>688</v>
      </c>
      <c r="D71" s="175" t="s">
        <v>213</v>
      </c>
      <c r="E71" s="175" t="s">
        <v>360</v>
      </c>
      <c r="F71" s="175" t="s">
        <v>415</v>
      </c>
      <c r="G71" s="176">
        <v>11089.34868</v>
      </c>
    </row>
    <row r="72" spans="1:7" ht="33" customHeight="1">
      <c r="A72" s="203"/>
      <c r="B72" s="85" t="s">
        <v>413</v>
      </c>
      <c r="C72" s="175" t="s">
        <v>688</v>
      </c>
      <c r="D72" s="175" t="s">
        <v>213</v>
      </c>
      <c r="E72" s="175" t="s">
        <v>360</v>
      </c>
      <c r="F72" s="175" t="s">
        <v>416</v>
      </c>
      <c r="G72" s="176">
        <v>9347.208</v>
      </c>
    </row>
    <row r="73" spans="1:7" ht="22.5" customHeight="1">
      <c r="A73" s="203"/>
      <c r="B73" s="85" t="s">
        <v>414</v>
      </c>
      <c r="C73" s="175" t="s">
        <v>688</v>
      </c>
      <c r="D73" s="175" t="s">
        <v>213</v>
      </c>
      <c r="E73" s="175" t="s">
        <v>360</v>
      </c>
      <c r="F73" s="175" t="s">
        <v>417</v>
      </c>
      <c r="G73" s="176">
        <v>350</v>
      </c>
    </row>
    <row r="74" spans="1:7" ht="42.75" customHeight="1">
      <c r="A74" s="203"/>
      <c r="B74" s="372" t="s">
        <v>695</v>
      </c>
      <c r="C74" s="175" t="s">
        <v>688</v>
      </c>
      <c r="D74" s="175" t="s">
        <v>213</v>
      </c>
      <c r="E74" s="175" t="s">
        <v>696</v>
      </c>
      <c r="F74" s="175"/>
      <c r="G74" s="176">
        <f>G75</f>
        <v>4151.217049999999</v>
      </c>
    </row>
    <row r="75" spans="1:7" ht="22.5" customHeight="1">
      <c r="A75" s="203"/>
      <c r="B75" s="82" t="s">
        <v>701</v>
      </c>
      <c r="C75" s="175" t="s">
        <v>688</v>
      </c>
      <c r="D75" s="175" t="s">
        <v>213</v>
      </c>
      <c r="E75" s="175" t="s">
        <v>702</v>
      </c>
      <c r="F75" s="175"/>
      <c r="G75" s="178">
        <f>G76+G77+G78</f>
        <v>4151.217049999999</v>
      </c>
    </row>
    <row r="76" spans="1:7" ht="52.5" customHeight="1">
      <c r="A76" s="203"/>
      <c r="B76" s="85" t="s">
        <v>412</v>
      </c>
      <c r="C76" s="175" t="s">
        <v>688</v>
      </c>
      <c r="D76" s="175" t="s">
        <v>213</v>
      </c>
      <c r="E76" s="175" t="s">
        <v>702</v>
      </c>
      <c r="F76" s="175" t="s">
        <v>415</v>
      </c>
      <c r="G76" s="178">
        <v>2720.72205</v>
      </c>
    </row>
    <row r="77" spans="1:7" ht="30" customHeight="1">
      <c r="A77" s="203"/>
      <c r="B77" s="85" t="s">
        <v>413</v>
      </c>
      <c r="C77" s="175" t="s">
        <v>688</v>
      </c>
      <c r="D77" s="175" t="s">
        <v>213</v>
      </c>
      <c r="E77" s="175" t="s">
        <v>702</v>
      </c>
      <c r="F77" s="175" t="s">
        <v>416</v>
      </c>
      <c r="G77" s="178">
        <v>1245.495</v>
      </c>
    </row>
    <row r="78" spans="1:7" ht="22.5" customHeight="1">
      <c r="A78" s="203"/>
      <c r="B78" s="85" t="s">
        <v>414</v>
      </c>
      <c r="C78" s="175" t="s">
        <v>688</v>
      </c>
      <c r="D78" s="175" t="s">
        <v>213</v>
      </c>
      <c r="E78" s="175" t="s">
        <v>702</v>
      </c>
      <c r="F78" s="175" t="s">
        <v>417</v>
      </c>
      <c r="G78" s="178">
        <v>185</v>
      </c>
    </row>
    <row r="79" spans="1:7" ht="30" customHeight="1">
      <c r="A79" s="203"/>
      <c r="B79" s="211" t="s">
        <v>357</v>
      </c>
      <c r="C79" s="175" t="s">
        <v>688</v>
      </c>
      <c r="D79" s="175" t="s">
        <v>213</v>
      </c>
      <c r="E79" s="175" t="s">
        <v>358</v>
      </c>
      <c r="F79" s="175"/>
      <c r="G79" s="176">
        <f>G80</f>
        <v>34.9</v>
      </c>
    </row>
    <row r="80" spans="1:7" ht="29.25" customHeight="1">
      <c r="A80" s="203"/>
      <c r="B80" s="85" t="s">
        <v>413</v>
      </c>
      <c r="C80" s="175" t="s">
        <v>688</v>
      </c>
      <c r="D80" s="175" t="s">
        <v>213</v>
      </c>
      <c r="E80" s="175" t="s">
        <v>358</v>
      </c>
      <c r="F80" s="175" t="s">
        <v>416</v>
      </c>
      <c r="G80" s="176">
        <v>34.9</v>
      </c>
    </row>
    <row r="81" spans="1:7" ht="33" customHeight="1">
      <c r="A81" s="203"/>
      <c r="B81" s="82" t="s">
        <v>419</v>
      </c>
      <c r="C81" s="175" t="s">
        <v>688</v>
      </c>
      <c r="D81" s="175" t="s">
        <v>213</v>
      </c>
      <c r="E81" s="175" t="s">
        <v>197</v>
      </c>
      <c r="F81" s="182"/>
      <c r="G81" s="176">
        <f>G82</f>
        <v>2182.48719</v>
      </c>
    </row>
    <row r="82" spans="1:7" ht="18.75" customHeight="1">
      <c r="A82" s="203"/>
      <c r="B82" s="85" t="s">
        <v>414</v>
      </c>
      <c r="C82" s="175" t="s">
        <v>688</v>
      </c>
      <c r="D82" s="175" t="s">
        <v>213</v>
      </c>
      <c r="E82" s="175" t="s">
        <v>197</v>
      </c>
      <c r="F82" s="175" t="s">
        <v>417</v>
      </c>
      <c r="G82" s="176">
        <v>2182.48719</v>
      </c>
    </row>
    <row r="83" spans="1:7" ht="20.25" customHeight="1">
      <c r="A83" s="199" t="s">
        <v>467</v>
      </c>
      <c r="B83" s="59" t="s">
        <v>290</v>
      </c>
      <c r="C83" s="173" t="s">
        <v>689</v>
      </c>
      <c r="D83" s="175"/>
      <c r="E83" s="175"/>
      <c r="F83" s="175"/>
      <c r="G83" s="174">
        <f>G84</f>
        <v>357.9</v>
      </c>
    </row>
    <row r="84" spans="1:7" ht="23.25" customHeight="1">
      <c r="A84" s="203"/>
      <c r="B84" s="204" t="s">
        <v>388</v>
      </c>
      <c r="C84" s="175" t="s">
        <v>689</v>
      </c>
      <c r="D84" s="175" t="s">
        <v>690</v>
      </c>
      <c r="E84" s="173"/>
      <c r="F84" s="173"/>
      <c r="G84" s="176">
        <f>G86</f>
        <v>357.9</v>
      </c>
    </row>
    <row r="85" spans="1:7" ht="22.5" customHeight="1">
      <c r="A85" s="203"/>
      <c r="B85" s="82" t="s">
        <v>306</v>
      </c>
      <c r="C85" s="175" t="s">
        <v>689</v>
      </c>
      <c r="D85" s="175" t="s">
        <v>690</v>
      </c>
      <c r="E85" s="175" t="s">
        <v>361</v>
      </c>
      <c r="F85" s="175"/>
      <c r="G85" s="176">
        <f>SUM(G86)</f>
        <v>357.9</v>
      </c>
    </row>
    <row r="86" spans="1:7" ht="39" customHeight="1">
      <c r="A86" s="203"/>
      <c r="B86" s="208" t="s">
        <v>5</v>
      </c>
      <c r="C86" s="175" t="s">
        <v>689</v>
      </c>
      <c r="D86" s="175" t="s">
        <v>690</v>
      </c>
      <c r="E86" s="175" t="s">
        <v>363</v>
      </c>
      <c r="F86" s="175"/>
      <c r="G86" s="176">
        <f>G87</f>
        <v>357.9</v>
      </c>
    </row>
    <row r="87" spans="1:7" ht="18.75" customHeight="1">
      <c r="A87" s="203"/>
      <c r="B87" s="212" t="s">
        <v>418</v>
      </c>
      <c r="C87" s="175" t="s">
        <v>689</v>
      </c>
      <c r="D87" s="175" t="s">
        <v>690</v>
      </c>
      <c r="E87" s="175" t="s">
        <v>363</v>
      </c>
      <c r="F87" s="175"/>
      <c r="G87" s="176">
        <f>G88</f>
        <v>357.9</v>
      </c>
    </row>
    <row r="88" spans="1:7" ht="55.5" customHeight="1">
      <c r="A88" s="203"/>
      <c r="B88" s="85" t="s">
        <v>412</v>
      </c>
      <c r="C88" s="175" t="s">
        <v>689</v>
      </c>
      <c r="D88" s="175" t="s">
        <v>690</v>
      </c>
      <c r="E88" s="175" t="s">
        <v>363</v>
      </c>
      <c r="F88" s="175" t="s">
        <v>415</v>
      </c>
      <c r="G88" s="176">
        <v>357.9</v>
      </c>
    </row>
    <row r="89" spans="1:7" ht="38.25" customHeight="1">
      <c r="A89" s="199" t="s">
        <v>809</v>
      </c>
      <c r="B89" s="213" t="s">
        <v>291</v>
      </c>
      <c r="C89" s="382" t="s">
        <v>690</v>
      </c>
      <c r="D89" s="175"/>
      <c r="E89" s="175"/>
      <c r="F89" s="175"/>
      <c r="G89" s="174">
        <f>G90+G97+G106</f>
        <v>4725.258</v>
      </c>
    </row>
    <row r="90" spans="1:7" ht="21.75" customHeight="1">
      <c r="A90" s="203"/>
      <c r="B90" s="209" t="s">
        <v>799</v>
      </c>
      <c r="C90" s="173" t="s">
        <v>690</v>
      </c>
      <c r="D90" s="173" t="s">
        <v>691</v>
      </c>
      <c r="E90" s="173"/>
      <c r="F90" s="173"/>
      <c r="G90" s="174">
        <f>G92</f>
        <v>382.3</v>
      </c>
    </row>
    <row r="91" spans="1:7" ht="21" customHeight="1">
      <c r="A91" s="203"/>
      <c r="B91" s="85" t="s">
        <v>306</v>
      </c>
      <c r="C91" s="175" t="s">
        <v>690</v>
      </c>
      <c r="D91" s="175" t="s">
        <v>691</v>
      </c>
      <c r="E91" s="175" t="s">
        <v>307</v>
      </c>
      <c r="F91" s="175"/>
      <c r="G91" s="176">
        <f>SUM(G92)</f>
        <v>382.3</v>
      </c>
    </row>
    <row r="92" spans="1:7" ht="42.75" customHeight="1">
      <c r="A92" s="203"/>
      <c r="B92" s="82" t="s">
        <v>364</v>
      </c>
      <c r="C92" s="175" t="s">
        <v>690</v>
      </c>
      <c r="D92" s="175" t="s">
        <v>691</v>
      </c>
      <c r="E92" s="175" t="s">
        <v>307</v>
      </c>
      <c r="F92" s="175"/>
      <c r="G92" s="176">
        <f>G94+G95+G96</f>
        <v>382.3</v>
      </c>
    </row>
    <row r="93" spans="1:7" ht="22.5" customHeight="1">
      <c r="A93" s="203"/>
      <c r="B93" s="212" t="s">
        <v>418</v>
      </c>
      <c r="C93" s="175" t="s">
        <v>690</v>
      </c>
      <c r="D93" s="175" t="s">
        <v>691</v>
      </c>
      <c r="E93" s="182" t="s">
        <v>307</v>
      </c>
      <c r="F93" s="175"/>
      <c r="G93" s="183">
        <v>355</v>
      </c>
    </row>
    <row r="94" spans="1:7" ht="56.25" customHeight="1">
      <c r="A94" s="203"/>
      <c r="B94" s="85" t="s">
        <v>412</v>
      </c>
      <c r="C94" s="175" t="s">
        <v>690</v>
      </c>
      <c r="D94" s="175" t="s">
        <v>691</v>
      </c>
      <c r="E94" s="175" t="s">
        <v>206</v>
      </c>
      <c r="F94" s="175" t="s">
        <v>415</v>
      </c>
      <c r="G94" s="176">
        <v>27.3</v>
      </c>
    </row>
    <row r="95" spans="1:7" ht="60.75" customHeight="1">
      <c r="A95" s="203"/>
      <c r="B95" s="85" t="s">
        <v>412</v>
      </c>
      <c r="C95" s="175" t="s">
        <v>690</v>
      </c>
      <c r="D95" s="175" t="s">
        <v>691</v>
      </c>
      <c r="E95" s="175" t="s">
        <v>207</v>
      </c>
      <c r="F95" s="175" t="s">
        <v>415</v>
      </c>
      <c r="G95" s="176">
        <v>332.602</v>
      </c>
    </row>
    <row r="96" spans="1:7" ht="35.25" customHeight="1">
      <c r="A96" s="203"/>
      <c r="B96" s="85" t="s">
        <v>413</v>
      </c>
      <c r="C96" s="175" t="s">
        <v>690</v>
      </c>
      <c r="D96" s="175" t="s">
        <v>691</v>
      </c>
      <c r="E96" s="175" t="s">
        <v>207</v>
      </c>
      <c r="F96" s="175" t="s">
        <v>416</v>
      </c>
      <c r="G96" s="176">
        <v>22.398</v>
      </c>
    </row>
    <row r="97" spans="1:7" ht="33.75" customHeight="1">
      <c r="A97" s="203"/>
      <c r="B97" s="204" t="s">
        <v>390</v>
      </c>
      <c r="C97" s="173" t="s">
        <v>690</v>
      </c>
      <c r="D97" s="173" t="s">
        <v>292</v>
      </c>
      <c r="E97" s="173"/>
      <c r="F97" s="173"/>
      <c r="G97" s="174">
        <f>SUM(G98)</f>
        <v>3832.958</v>
      </c>
    </row>
    <row r="98" spans="1:7" ht="26.25" customHeight="1">
      <c r="A98" s="203"/>
      <c r="B98" s="82" t="s">
        <v>306</v>
      </c>
      <c r="C98" s="175" t="s">
        <v>690</v>
      </c>
      <c r="D98" s="175" t="s">
        <v>292</v>
      </c>
      <c r="E98" s="175" t="s">
        <v>307</v>
      </c>
      <c r="F98" s="175"/>
      <c r="G98" s="176">
        <f>G99+G101+G103</f>
        <v>3832.958</v>
      </c>
    </row>
    <row r="99" spans="1:7" ht="33" customHeight="1">
      <c r="A99" s="203"/>
      <c r="B99" s="82" t="s">
        <v>365</v>
      </c>
      <c r="C99" s="175" t="s">
        <v>690</v>
      </c>
      <c r="D99" s="175" t="s">
        <v>292</v>
      </c>
      <c r="E99" s="175" t="s">
        <v>366</v>
      </c>
      <c r="F99" s="175"/>
      <c r="G99" s="176">
        <f>G100</f>
        <v>423.2</v>
      </c>
    </row>
    <row r="100" spans="1:7" ht="33" customHeight="1">
      <c r="A100" s="203"/>
      <c r="B100" s="85" t="s">
        <v>413</v>
      </c>
      <c r="C100" s="175" t="s">
        <v>690</v>
      </c>
      <c r="D100" s="175" t="s">
        <v>292</v>
      </c>
      <c r="E100" s="175" t="s">
        <v>366</v>
      </c>
      <c r="F100" s="175" t="s">
        <v>416</v>
      </c>
      <c r="G100" s="176">
        <v>423.2</v>
      </c>
    </row>
    <row r="101" spans="1:7" ht="48" customHeight="1">
      <c r="A101" s="203"/>
      <c r="B101" s="82" t="s">
        <v>367</v>
      </c>
      <c r="C101" s="175" t="s">
        <v>690</v>
      </c>
      <c r="D101" s="175" t="s">
        <v>292</v>
      </c>
      <c r="E101" s="175" t="s">
        <v>368</v>
      </c>
      <c r="F101" s="175"/>
      <c r="G101" s="176">
        <f>G102</f>
        <v>222.18</v>
      </c>
    </row>
    <row r="102" spans="1:7" ht="33" customHeight="1">
      <c r="A102" s="203"/>
      <c r="B102" s="85" t="s">
        <v>413</v>
      </c>
      <c r="C102" s="175" t="s">
        <v>690</v>
      </c>
      <c r="D102" s="175" t="s">
        <v>292</v>
      </c>
      <c r="E102" s="175" t="s">
        <v>368</v>
      </c>
      <c r="F102" s="175" t="s">
        <v>416</v>
      </c>
      <c r="G102" s="176">
        <v>222.18</v>
      </c>
    </row>
    <row r="103" spans="1:7" ht="42.75" customHeight="1">
      <c r="A103" s="203"/>
      <c r="B103" s="82" t="s">
        <v>369</v>
      </c>
      <c r="C103" s="175" t="s">
        <v>690</v>
      </c>
      <c r="D103" s="175" t="s">
        <v>292</v>
      </c>
      <c r="E103" s="175" t="s">
        <v>370</v>
      </c>
      <c r="F103" s="182"/>
      <c r="G103" s="176">
        <f>G104+G105</f>
        <v>3187.578</v>
      </c>
    </row>
    <row r="104" spans="1:7" ht="60" customHeight="1">
      <c r="A104" s="203"/>
      <c r="B104" s="85" t="s">
        <v>412</v>
      </c>
      <c r="C104" s="175" t="s">
        <v>690</v>
      </c>
      <c r="D104" s="175" t="s">
        <v>292</v>
      </c>
      <c r="E104" s="175" t="s">
        <v>370</v>
      </c>
      <c r="F104" s="175" t="s">
        <v>415</v>
      </c>
      <c r="G104" s="176">
        <v>2896.538</v>
      </c>
    </row>
    <row r="105" spans="1:7" ht="33" customHeight="1">
      <c r="A105" s="203"/>
      <c r="B105" s="85" t="s">
        <v>413</v>
      </c>
      <c r="C105" s="175" t="s">
        <v>690</v>
      </c>
      <c r="D105" s="175" t="s">
        <v>292</v>
      </c>
      <c r="E105" s="175" t="s">
        <v>370</v>
      </c>
      <c r="F105" s="175" t="s">
        <v>416</v>
      </c>
      <c r="G105" s="176">
        <v>291.04</v>
      </c>
    </row>
    <row r="106" spans="1:7" ht="33.75" customHeight="1">
      <c r="A106" s="203"/>
      <c r="B106" s="209" t="s">
        <v>792</v>
      </c>
      <c r="C106" s="173" t="s">
        <v>690</v>
      </c>
      <c r="D106" s="173" t="s">
        <v>311</v>
      </c>
      <c r="E106" s="173"/>
      <c r="F106" s="173"/>
      <c r="G106" s="174">
        <f>SUM(G107+G110)</f>
        <v>510</v>
      </c>
    </row>
    <row r="107" spans="1:7" ht="42" customHeight="1">
      <c r="A107" s="203"/>
      <c r="B107" s="82" t="s">
        <v>317</v>
      </c>
      <c r="C107" s="175" t="s">
        <v>690</v>
      </c>
      <c r="D107" s="175" t="s">
        <v>311</v>
      </c>
      <c r="E107" s="184" t="s">
        <v>318</v>
      </c>
      <c r="F107" s="175"/>
      <c r="G107" s="176">
        <f>SUM(G108)</f>
        <v>100</v>
      </c>
    </row>
    <row r="108" spans="1:7" ht="85.5" customHeight="1">
      <c r="A108" s="203"/>
      <c r="B108" s="82" t="s">
        <v>319</v>
      </c>
      <c r="C108" s="175" t="s">
        <v>690</v>
      </c>
      <c r="D108" s="175" t="s">
        <v>311</v>
      </c>
      <c r="E108" s="184" t="s">
        <v>320</v>
      </c>
      <c r="F108" s="175"/>
      <c r="G108" s="176">
        <f>SUM(G109)</f>
        <v>100</v>
      </c>
    </row>
    <row r="109" spans="1:7" ht="33.75" customHeight="1">
      <c r="A109" s="203"/>
      <c r="B109" s="85" t="s">
        <v>413</v>
      </c>
      <c r="C109" s="175" t="s">
        <v>690</v>
      </c>
      <c r="D109" s="175" t="s">
        <v>311</v>
      </c>
      <c r="E109" s="184" t="s">
        <v>320</v>
      </c>
      <c r="F109" s="175" t="s">
        <v>416</v>
      </c>
      <c r="G109" s="176">
        <v>100</v>
      </c>
    </row>
    <row r="110" spans="1:7" ht="42" customHeight="1">
      <c r="A110" s="203"/>
      <c r="B110" s="82" t="s">
        <v>838</v>
      </c>
      <c r="C110" s="175" t="s">
        <v>690</v>
      </c>
      <c r="D110" s="175" t="s">
        <v>311</v>
      </c>
      <c r="E110" s="184" t="s">
        <v>321</v>
      </c>
      <c r="F110" s="175"/>
      <c r="G110" s="176">
        <f>SUM(G111)</f>
        <v>410</v>
      </c>
    </row>
    <row r="111" spans="1:7" ht="73.5" customHeight="1">
      <c r="A111" s="203"/>
      <c r="B111" s="82" t="s">
        <v>839</v>
      </c>
      <c r="C111" s="175" t="s">
        <v>690</v>
      </c>
      <c r="D111" s="175" t="s">
        <v>311</v>
      </c>
      <c r="E111" s="184" t="s">
        <v>322</v>
      </c>
      <c r="F111" s="175"/>
      <c r="G111" s="176">
        <f>SUM(G112)</f>
        <v>410</v>
      </c>
    </row>
    <row r="112" spans="1:7" ht="30.75" customHeight="1">
      <c r="A112" s="203"/>
      <c r="B112" s="85" t="s">
        <v>413</v>
      </c>
      <c r="C112" s="175" t="s">
        <v>690</v>
      </c>
      <c r="D112" s="175" t="s">
        <v>311</v>
      </c>
      <c r="E112" s="184" t="s">
        <v>322</v>
      </c>
      <c r="F112" s="175" t="s">
        <v>416</v>
      </c>
      <c r="G112" s="176">
        <v>410</v>
      </c>
    </row>
    <row r="113" spans="1:7" ht="22.5" customHeight="1">
      <c r="A113" s="203" t="s">
        <v>671</v>
      </c>
      <c r="B113" s="214" t="s">
        <v>817</v>
      </c>
      <c r="C113" s="383" t="s">
        <v>691</v>
      </c>
      <c r="D113" s="175"/>
      <c r="E113" s="175"/>
      <c r="F113" s="175"/>
      <c r="G113" s="174">
        <f>G114</f>
        <v>4000</v>
      </c>
    </row>
    <row r="114" spans="1:7" ht="24" customHeight="1">
      <c r="A114" s="203"/>
      <c r="B114" s="204" t="s">
        <v>6</v>
      </c>
      <c r="C114" s="173" t="s">
        <v>691</v>
      </c>
      <c r="D114" s="173" t="s">
        <v>292</v>
      </c>
      <c r="E114" s="173"/>
      <c r="F114" s="173"/>
      <c r="G114" s="174">
        <f>G115</f>
        <v>4000</v>
      </c>
    </row>
    <row r="115" spans="1:7" ht="23.25" customHeight="1">
      <c r="A115" s="203"/>
      <c r="B115" s="82" t="s">
        <v>306</v>
      </c>
      <c r="C115" s="175" t="s">
        <v>691</v>
      </c>
      <c r="D115" s="175" t="s">
        <v>292</v>
      </c>
      <c r="E115" s="175" t="s">
        <v>307</v>
      </c>
      <c r="F115" s="175"/>
      <c r="G115" s="176">
        <f>G116</f>
        <v>4000</v>
      </c>
    </row>
    <row r="116" spans="1:7" ht="30.75" customHeight="1">
      <c r="A116" s="203"/>
      <c r="B116" s="82" t="s">
        <v>323</v>
      </c>
      <c r="C116" s="175" t="s">
        <v>691</v>
      </c>
      <c r="D116" s="175" t="s">
        <v>292</v>
      </c>
      <c r="E116" s="175" t="s">
        <v>324</v>
      </c>
      <c r="F116" s="175"/>
      <c r="G116" s="176">
        <f>G117</f>
        <v>4000</v>
      </c>
    </row>
    <row r="117" spans="1:7" ht="32.25" customHeight="1">
      <c r="A117" s="203"/>
      <c r="B117" s="85" t="s">
        <v>413</v>
      </c>
      <c r="C117" s="175" t="s">
        <v>691</v>
      </c>
      <c r="D117" s="175" t="s">
        <v>292</v>
      </c>
      <c r="E117" s="175" t="s">
        <v>324</v>
      </c>
      <c r="F117" s="175" t="s">
        <v>416</v>
      </c>
      <c r="G117" s="176">
        <v>4000</v>
      </c>
    </row>
    <row r="118" spans="1:7" ht="24" customHeight="1">
      <c r="A118" s="243" t="s">
        <v>673</v>
      </c>
      <c r="B118" s="214" t="s">
        <v>819</v>
      </c>
      <c r="C118" s="383" t="s">
        <v>818</v>
      </c>
      <c r="D118" s="175"/>
      <c r="E118" s="175"/>
      <c r="F118" s="175"/>
      <c r="G118" s="174">
        <f>G119+G128+G137</f>
        <v>56859.556000000004</v>
      </c>
    </row>
    <row r="119" spans="1:7" ht="19.5" customHeight="1">
      <c r="A119" s="203"/>
      <c r="B119" s="205" t="s">
        <v>302</v>
      </c>
      <c r="C119" s="173" t="s">
        <v>818</v>
      </c>
      <c r="D119" s="173" t="s">
        <v>688</v>
      </c>
      <c r="E119" s="173"/>
      <c r="F119" s="173"/>
      <c r="G119" s="174">
        <f>G120+G125</f>
        <v>5732</v>
      </c>
    </row>
    <row r="120" spans="1:7" ht="20.25" customHeight="1">
      <c r="A120" s="203"/>
      <c r="B120" s="206" t="s">
        <v>306</v>
      </c>
      <c r="C120" s="175" t="s">
        <v>818</v>
      </c>
      <c r="D120" s="175" t="s">
        <v>688</v>
      </c>
      <c r="E120" s="175" t="s">
        <v>307</v>
      </c>
      <c r="F120" s="175"/>
      <c r="G120" s="176">
        <f>G121+G123</f>
        <v>4145</v>
      </c>
    </row>
    <row r="121" spans="1:7" ht="47.25" customHeight="1">
      <c r="A121" s="203"/>
      <c r="B121" s="82" t="s">
        <v>325</v>
      </c>
      <c r="C121" s="175" t="s">
        <v>818</v>
      </c>
      <c r="D121" s="175" t="s">
        <v>688</v>
      </c>
      <c r="E121" s="175" t="s">
        <v>326</v>
      </c>
      <c r="F121" s="175"/>
      <c r="G121" s="176">
        <f>G122</f>
        <v>1500</v>
      </c>
    </row>
    <row r="122" spans="1:7" ht="18.75" customHeight="1">
      <c r="A122" s="203"/>
      <c r="B122" s="85" t="s">
        <v>414</v>
      </c>
      <c r="C122" s="175" t="s">
        <v>818</v>
      </c>
      <c r="D122" s="175" t="s">
        <v>688</v>
      </c>
      <c r="E122" s="175" t="s">
        <v>326</v>
      </c>
      <c r="F122" s="175" t="s">
        <v>417</v>
      </c>
      <c r="G122" s="176">
        <v>1500</v>
      </c>
    </row>
    <row r="123" spans="1:7" ht="19.5" customHeight="1">
      <c r="A123" s="203"/>
      <c r="B123" s="211" t="s">
        <v>830</v>
      </c>
      <c r="C123" s="175" t="s">
        <v>818</v>
      </c>
      <c r="D123" s="175" t="s">
        <v>688</v>
      </c>
      <c r="E123" s="175" t="s">
        <v>328</v>
      </c>
      <c r="F123" s="182"/>
      <c r="G123" s="176">
        <f>G124</f>
        <v>2645</v>
      </c>
    </row>
    <row r="124" spans="1:7" ht="30" customHeight="1">
      <c r="A124" s="203"/>
      <c r="B124" s="85" t="s">
        <v>413</v>
      </c>
      <c r="C124" s="175" t="s">
        <v>818</v>
      </c>
      <c r="D124" s="175" t="s">
        <v>688</v>
      </c>
      <c r="E124" s="175" t="s">
        <v>328</v>
      </c>
      <c r="F124" s="175" t="s">
        <v>416</v>
      </c>
      <c r="G124" s="176">
        <f>4232-1587</f>
        <v>2645</v>
      </c>
    </row>
    <row r="125" spans="1:7" ht="53.25" customHeight="1">
      <c r="A125" s="203"/>
      <c r="B125" s="372" t="s">
        <v>703</v>
      </c>
      <c r="C125" s="175" t="s">
        <v>818</v>
      </c>
      <c r="D125" s="175" t="s">
        <v>688</v>
      </c>
      <c r="E125" s="175" t="s">
        <v>704</v>
      </c>
      <c r="F125" s="175"/>
      <c r="G125" s="178">
        <f>G126</f>
        <v>1587</v>
      </c>
    </row>
    <row r="126" spans="1:7" ht="18.75" customHeight="1">
      <c r="A126" s="203"/>
      <c r="B126" s="85" t="s">
        <v>705</v>
      </c>
      <c r="C126" s="175" t="s">
        <v>818</v>
      </c>
      <c r="D126" s="175" t="s">
        <v>688</v>
      </c>
      <c r="E126" s="175" t="s">
        <v>706</v>
      </c>
      <c r="F126" s="175"/>
      <c r="G126" s="178">
        <f>G127</f>
        <v>1587</v>
      </c>
    </row>
    <row r="127" spans="1:7" ht="30" customHeight="1">
      <c r="A127" s="203"/>
      <c r="B127" s="85" t="s">
        <v>413</v>
      </c>
      <c r="C127" s="175" t="s">
        <v>818</v>
      </c>
      <c r="D127" s="175" t="s">
        <v>688</v>
      </c>
      <c r="E127" s="175" t="s">
        <v>706</v>
      </c>
      <c r="F127" s="175" t="s">
        <v>416</v>
      </c>
      <c r="G127" s="178">
        <v>1587</v>
      </c>
    </row>
    <row r="128" spans="1:7" ht="23.25" customHeight="1">
      <c r="A128" s="203"/>
      <c r="B128" s="205" t="s">
        <v>242</v>
      </c>
      <c r="C128" s="173" t="s">
        <v>818</v>
      </c>
      <c r="D128" s="173" t="s">
        <v>689</v>
      </c>
      <c r="E128" s="173"/>
      <c r="F128" s="173"/>
      <c r="G128" s="174">
        <f>G129+G132+G134</f>
        <v>45308.556000000004</v>
      </c>
    </row>
    <row r="129" spans="1:7" ht="97.5" customHeight="1">
      <c r="A129" s="203"/>
      <c r="B129" s="85" t="s">
        <v>7</v>
      </c>
      <c r="C129" s="175" t="s">
        <v>818</v>
      </c>
      <c r="D129" s="175" t="s">
        <v>689</v>
      </c>
      <c r="E129" s="175" t="s">
        <v>554</v>
      </c>
      <c r="F129" s="175"/>
      <c r="G129" s="176">
        <f>G130</f>
        <v>42038.04</v>
      </c>
    </row>
    <row r="130" spans="1:7" ht="33.75" customHeight="1">
      <c r="A130" s="203"/>
      <c r="B130" s="85" t="s">
        <v>8</v>
      </c>
      <c r="C130" s="175" t="s">
        <v>818</v>
      </c>
      <c r="D130" s="175" t="s">
        <v>689</v>
      </c>
      <c r="E130" s="175" t="s">
        <v>654</v>
      </c>
      <c r="F130" s="175" t="s">
        <v>208</v>
      </c>
      <c r="G130" s="176">
        <f>G131</f>
        <v>42038.04</v>
      </c>
    </row>
    <row r="131" spans="1:7" ht="19.5" customHeight="1">
      <c r="A131" s="203"/>
      <c r="B131" s="85" t="s">
        <v>9</v>
      </c>
      <c r="C131" s="175" t="s">
        <v>818</v>
      </c>
      <c r="D131" s="175" t="s">
        <v>689</v>
      </c>
      <c r="E131" s="175" t="s">
        <v>654</v>
      </c>
      <c r="F131" s="175" t="s">
        <v>208</v>
      </c>
      <c r="G131" s="176">
        <v>42038.04</v>
      </c>
    </row>
    <row r="132" spans="1:7" ht="107.25" customHeight="1">
      <c r="A132" s="203"/>
      <c r="B132" s="228" t="s">
        <v>745</v>
      </c>
      <c r="C132" s="175" t="s">
        <v>818</v>
      </c>
      <c r="D132" s="175" t="s">
        <v>689</v>
      </c>
      <c r="E132" s="175" t="s">
        <v>655</v>
      </c>
      <c r="F132" s="173"/>
      <c r="G132" s="176">
        <f>G133</f>
        <v>919.01</v>
      </c>
    </row>
    <row r="133" spans="1:7" ht="21" customHeight="1">
      <c r="A133" s="203"/>
      <c r="B133" s="85" t="s">
        <v>414</v>
      </c>
      <c r="C133" s="175" t="s">
        <v>818</v>
      </c>
      <c r="D133" s="175" t="s">
        <v>689</v>
      </c>
      <c r="E133" s="175" t="s">
        <v>653</v>
      </c>
      <c r="F133" s="175" t="s">
        <v>417</v>
      </c>
      <c r="G133" s="176">
        <v>919.01</v>
      </c>
    </row>
    <row r="134" spans="1:7" ht="21" customHeight="1">
      <c r="A134" s="203"/>
      <c r="B134" s="82" t="s">
        <v>306</v>
      </c>
      <c r="C134" s="175" t="s">
        <v>818</v>
      </c>
      <c r="D134" s="175" t="s">
        <v>689</v>
      </c>
      <c r="E134" s="175" t="s">
        <v>361</v>
      </c>
      <c r="F134" s="175"/>
      <c r="G134" s="176">
        <f>G135</f>
        <v>2351.506</v>
      </c>
    </row>
    <row r="135" spans="1:7" ht="30" customHeight="1">
      <c r="A135" s="203"/>
      <c r="B135" s="82" t="s">
        <v>372</v>
      </c>
      <c r="C135" s="175" t="s">
        <v>818</v>
      </c>
      <c r="D135" s="175" t="s">
        <v>689</v>
      </c>
      <c r="E135" s="175" t="s">
        <v>330</v>
      </c>
      <c r="F135" s="175"/>
      <c r="G135" s="176">
        <f>G136</f>
        <v>2351.506</v>
      </c>
    </row>
    <row r="136" spans="1:7" ht="31.5" customHeight="1">
      <c r="A136" s="203"/>
      <c r="B136" s="85" t="s">
        <v>413</v>
      </c>
      <c r="C136" s="175" t="s">
        <v>818</v>
      </c>
      <c r="D136" s="175" t="s">
        <v>689</v>
      </c>
      <c r="E136" s="175" t="s">
        <v>330</v>
      </c>
      <c r="F136" s="175" t="s">
        <v>416</v>
      </c>
      <c r="G136" s="176">
        <v>2351.506</v>
      </c>
    </row>
    <row r="137" spans="1:7" ht="19.5" customHeight="1">
      <c r="A137" s="215"/>
      <c r="B137" s="204" t="s">
        <v>244</v>
      </c>
      <c r="C137" s="173" t="s">
        <v>818</v>
      </c>
      <c r="D137" s="173" t="s">
        <v>690</v>
      </c>
      <c r="E137" s="173"/>
      <c r="F137" s="173"/>
      <c r="G137" s="174">
        <f>G138</f>
        <v>5819</v>
      </c>
    </row>
    <row r="138" spans="1:7" ht="24" customHeight="1">
      <c r="A138" s="215"/>
      <c r="B138" s="206" t="s">
        <v>306</v>
      </c>
      <c r="C138" s="175" t="s">
        <v>818</v>
      </c>
      <c r="D138" s="175" t="s">
        <v>690</v>
      </c>
      <c r="E138" s="175" t="s">
        <v>361</v>
      </c>
      <c r="F138" s="175"/>
      <c r="G138" s="176">
        <f>G139+G141</f>
        <v>5819</v>
      </c>
    </row>
    <row r="139" spans="1:7" ht="21" customHeight="1">
      <c r="A139" s="203"/>
      <c r="B139" s="216" t="s">
        <v>331</v>
      </c>
      <c r="C139" s="175" t="s">
        <v>818</v>
      </c>
      <c r="D139" s="175" t="s">
        <v>690</v>
      </c>
      <c r="E139" s="175" t="s">
        <v>332</v>
      </c>
      <c r="F139" s="175"/>
      <c r="G139" s="176">
        <f>G140</f>
        <v>1587</v>
      </c>
    </row>
    <row r="140" spans="1:7" ht="29.25" customHeight="1">
      <c r="A140" s="203"/>
      <c r="B140" s="85" t="s">
        <v>413</v>
      </c>
      <c r="C140" s="175" t="s">
        <v>818</v>
      </c>
      <c r="D140" s="175" t="s">
        <v>690</v>
      </c>
      <c r="E140" s="175" t="s">
        <v>332</v>
      </c>
      <c r="F140" s="175" t="s">
        <v>416</v>
      </c>
      <c r="G140" s="176">
        <v>1587</v>
      </c>
    </row>
    <row r="141" spans="1:7" ht="24" customHeight="1">
      <c r="A141" s="203"/>
      <c r="B141" s="211" t="s">
        <v>11</v>
      </c>
      <c r="C141" s="175" t="s">
        <v>818</v>
      </c>
      <c r="D141" s="175" t="s">
        <v>690</v>
      </c>
      <c r="E141" s="175" t="s">
        <v>334</v>
      </c>
      <c r="F141" s="175"/>
      <c r="G141" s="176">
        <f>G142</f>
        <v>4232</v>
      </c>
    </row>
    <row r="142" spans="1:7" ht="30.75" customHeight="1">
      <c r="A142" s="203"/>
      <c r="B142" s="85" t="s">
        <v>413</v>
      </c>
      <c r="C142" s="175" t="s">
        <v>818</v>
      </c>
      <c r="D142" s="175" t="s">
        <v>690</v>
      </c>
      <c r="E142" s="175" t="s">
        <v>334</v>
      </c>
      <c r="F142" s="175" t="s">
        <v>416</v>
      </c>
      <c r="G142" s="176">
        <v>4232</v>
      </c>
    </row>
    <row r="143" spans="1:7" ht="20.25" customHeight="1">
      <c r="A143" s="203" t="s">
        <v>675</v>
      </c>
      <c r="B143" s="213" t="s">
        <v>820</v>
      </c>
      <c r="C143" s="382" t="s">
        <v>289</v>
      </c>
      <c r="D143" s="175"/>
      <c r="E143" s="175"/>
      <c r="F143" s="175"/>
      <c r="G143" s="174">
        <f>G144+G154+G169+G174</f>
        <v>220211.38390000002</v>
      </c>
    </row>
    <row r="144" spans="1:7" ht="20.25" customHeight="1">
      <c r="A144" s="203"/>
      <c r="B144" s="204" t="s">
        <v>683</v>
      </c>
      <c r="C144" s="173" t="s">
        <v>289</v>
      </c>
      <c r="D144" s="173" t="s">
        <v>688</v>
      </c>
      <c r="E144" s="173"/>
      <c r="F144" s="173"/>
      <c r="G144" s="174">
        <f>G145</f>
        <v>89621.5229</v>
      </c>
    </row>
    <row r="145" spans="1:7" ht="32.25" customHeight="1">
      <c r="A145" s="203"/>
      <c r="B145" s="206" t="s">
        <v>309</v>
      </c>
      <c r="C145" s="175" t="s">
        <v>289</v>
      </c>
      <c r="D145" s="175" t="s">
        <v>688</v>
      </c>
      <c r="E145" s="175" t="s">
        <v>310</v>
      </c>
      <c r="F145" s="175"/>
      <c r="G145" s="176">
        <f>G146</f>
        <v>89621.5229</v>
      </c>
    </row>
    <row r="146" spans="1:7" ht="47.25" customHeight="1">
      <c r="A146" s="203"/>
      <c r="B146" s="206" t="s">
        <v>173</v>
      </c>
      <c r="C146" s="175" t="s">
        <v>289</v>
      </c>
      <c r="D146" s="175" t="s">
        <v>688</v>
      </c>
      <c r="E146" s="175" t="s">
        <v>175</v>
      </c>
      <c r="F146" s="175"/>
      <c r="G146" s="176">
        <f>G147+G151</f>
        <v>89621.5229</v>
      </c>
    </row>
    <row r="147" spans="1:7" ht="86.25" customHeight="1">
      <c r="A147" s="203"/>
      <c r="B147" s="82" t="s">
        <v>783</v>
      </c>
      <c r="C147" s="175" t="s">
        <v>289</v>
      </c>
      <c r="D147" s="175" t="s">
        <v>688</v>
      </c>
      <c r="E147" s="175" t="s">
        <v>784</v>
      </c>
      <c r="F147" s="175"/>
      <c r="G147" s="176">
        <f>G148+G149+G150</f>
        <v>62463.522899999996</v>
      </c>
    </row>
    <row r="148" spans="1:7" ht="55.5" customHeight="1">
      <c r="A148" s="203"/>
      <c r="B148" s="85" t="s">
        <v>412</v>
      </c>
      <c r="C148" s="175" t="s">
        <v>289</v>
      </c>
      <c r="D148" s="175" t="s">
        <v>688</v>
      </c>
      <c r="E148" s="175" t="s">
        <v>784</v>
      </c>
      <c r="F148" s="175" t="s">
        <v>415</v>
      </c>
      <c r="G148" s="176">
        <v>34783.646</v>
      </c>
    </row>
    <row r="149" spans="1:7" ht="30" customHeight="1">
      <c r="A149" s="203"/>
      <c r="B149" s="85" t="s">
        <v>413</v>
      </c>
      <c r="C149" s="175" t="s">
        <v>289</v>
      </c>
      <c r="D149" s="175" t="s">
        <v>688</v>
      </c>
      <c r="E149" s="175" t="s">
        <v>784</v>
      </c>
      <c r="F149" s="175" t="s">
        <v>416</v>
      </c>
      <c r="G149" s="176">
        <v>26808.6989</v>
      </c>
    </row>
    <row r="150" spans="1:7" ht="20.25" customHeight="1">
      <c r="A150" s="203"/>
      <c r="B150" s="85" t="s">
        <v>414</v>
      </c>
      <c r="C150" s="175" t="s">
        <v>289</v>
      </c>
      <c r="D150" s="175" t="s">
        <v>688</v>
      </c>
      <c r="E150" s="175" t="s">
        <v>784</v>
      </c>
      <c r="F150" s="175" t="s">
        <v>417</v>
      </c>
      <c r="G150" s="176">
        <v>871.178</v>
      </c>
    </row>
    <row r="151" spans="1:7" ht="96.75" customHeight="1">
      <c r="A151" s="203"/>
      <c r="B151" s="82" t="s">
        <v>785</v>
      </c>
      <c r="C151" s="175" t="s">
        <v>289</v>
      </c>
      <c r="D151" s="175" t="s">
        <v>688</v>
      </c>
      <c r="E151" s="175" t="s">
        <v>786</v>
      </c>
      <c r="F151" s="175"/>
      <c r="G151" s="176">
        <f>G152+G153</f>
        <v>27158</v>
      </c>
    </row>
    <row r="152" spans="1:7" ht="55.5" customHeight="1">
      <c r="A152" s="203"/>
      <c r="B152" s="85" t="s">
        <v>412</v>
      </c>
      <c r="C152" s="175" t="s">
        <v>289</v>
      </c>
      <c r="D152" s="175" t="s">
        <v>688</v>
      </c>
      <c r="E152" s="175" t="s">
        <v>786</v>
      </c>
      <c r="F152" s="175" t="s">
        <v>415</v>
      </c>
      <c r="G152" s="176">
        <v>26098.46251</v>
      </c>
    </row>
    <row r="153" spans="1:7" ht="30" customHeight="1">
      <c r="A153" s="203"/>
      <c r="B153" s="85" t="s">
        <v>413</v>
      </c>
      <c r="C153" s="175" t="s">
        <v>289</v>
      </c>
      <c r="D153" s="175" t="s">
        <v>688</v>
      </c>
      <c r="E153" s="175" t="s">
        <v>786</v>
      </c>
      <c r="F153" s="175" t="s">
        <v>416</v>
      </c>
      <c r="G153" s="176">
        <v>1059.53749</v>
      </c>
    </row>
    <row r="154" spans="1:7" ht="19.5" customHeight="1">
      <c r="A154" s="203"/>
      <c r="B154" s="205" t="s">
        <v>679</v>
      </c>
      <c r="C154" s="173" t="s">
        <v>289</v>
      </c>
      <c r="D154" s="173" t="s">
        <v>689</v>
      </c>
      <c r="E154" s="173"/>
      <c r="F154" s="173"/>
      <c r="G154" s="174">
        <f>G155</f>
        <v>129119.861</v>
      </c>
    </row>
    <row r="155" spans="1:7" ht="36.75" customHeight="1">
      <c r="A155" s="203"/>
      <c r="B155" s="206" t="s">
        <v>787</v>
      </c>
      <c r="C155" s="175" t="s">
        <v>289</v>
      </c>
      <c r="D155" s="175" t="s">
        <v>689</v>
      </c>
      <c r="E155" s="175" t="s">
        <v>310</v>
      </c>
      <c r="F155" s="175"/>
      <c r="G155" s="176">
        <f>G156</f>
        <v>129119.861</v>
      </c>
    </row>
    <row r="156" spans="1:7" ht="44.25" customHeight="1">
      <c r="A156" s="203"/>
      <c r="B156" s="206" t="s">
        <v>169</v>
      </c>
      <c r="C156" s="175" t="s">
        <v>289</v>
      </c>
      <c r="D156" s="175" t="s">
        <v>689</v>
      </c>
      <c r="E156" s="175" t="s">
        <v>171</v>
      </c>
      <c r="F156" s="175"/>
      <c r="G156" s="176">
        <f>G157+G161+G167+G164</f>
        <v>129119.861</v>
      </c>
    </row>
    <row r="157" spans="1:7" ht="82.5" customHeight="1">
      <c r="A157" s="203"/>
      <c r="B157" s="82" t="s">
        <v>751</v>
      </c>
      <c r="C157" s="175" t="s">
        <v>289</v>
      </c>
      <c r="D157" s="175" t="s">
        <v>689</v>
      </c>
      <c r="E157" s="175" t="s">
        <v>752</v>
      </c>
      <c r="F157" s="175"/>
      <c r="G157" s="176">
        <f>G158+G159+G160</f>
        <v>26325.861</v>
      </c>
    </row>
    <row r="158" spans="1:7" ht="55.5" customHeight="1">
      <c r="A158" s="203"/>
      <c r="B158" s="85" t="s">
        <v>412</v>
      </c>
      <c r="C158" s="175" t="s">
        <v>289</v>
      </c>
      <c r="D158" s="175" t="s">
        <v>689</v>
      </c>
      <c r="E158" s="175" t="s">
        <v>752</v>
      </c>
      <c r="F158" s="175" t="s">
        <v>415</v>
      </c>
      <c r="G158" s="176">
        <v>2800</v>
      </c>
    </row>
    <row r="159" spans="1:7" ht="28.5" customHeight="1">
      <c r="A159" s="203"/>
      <c r="B159" s="85" t="s">
        <v>413</v>
      </c>
      <c r="C159" s="175" t="s">
        <v>289</v>
      </c>
      <c r="D159" s="175" t="s">
        <v>689</v>
      </c>
      <c r="E159" s="175" t="s">
        <v>752</v>
      </c>
      <c r="F159" s="175" t="s">
        <v>416</v>
      </c>
      <c r="G159" s="176">
        <v>22259.425</v>
      </c>
    </row>
    <row r="160" spans="1:7" ht="20.25" customHeight="1">
      <c r="A160" s="203"/>
      <c r="B160" s="85" t="s">
        <v>414</v>
      </c>
      <c r="C160" s="175" t="s">
        <v>289</v>
      </c>
      <c r="D160" s="175" t="s">
        <v>689</v>
      </c>
      <c r="E160" s="175" t="s">
        <v>752</v>
      </c>
      <c r="F160" s="175" t="s">
        <v>417</v>
      </c>
      <c r="G160" s="176">
        <v>1266.436</v>
      </c>
    </row>
    <row r="161" spans="1:7" ht="106.5" customHeight="1">
      <c r="A161" s="203"/>
      <c r="B161" s="206" t="s">
        <v>753</v>
      </c>
      <c r="C161" s="175" t="s">
        <v>289</v>
      </c>
      <c r="D161" s="175" t="s">
        <v>689</v>
      </c>
      <c r="E161" s="175" t="s">
        <v>754</v>
      </c>
      <c r="F161" s="175"/>
      <c r="G161" s="176">
        <f>G162+G163</f>
        <v>93511</v>
      </c>
    </row>
    <row r="162" spans="1:7" ht="60" customHeight="1">
      <c r="A162" s="203"/>
      <c r="B162" s="85" t="s">
        <v>412</v>
      </c>
      <c r="C162" s="175" t="s">
        <v>289</v>
      </c>
      <c r="D162" s="175" t="s">
        <v>689</v>
      </c>
      <c r="E162" s="175" t="s">
        <v>754</v>
      </c>
      <c r="F162" s="175" t="s">
        <v>415</v>
      </c>
      <c r="G162" s="176">
        <v>91500.52846</v>
      </c>
    </row>
    <row r="163" spans="1:7" ht="28.5" customHeight="1">
      <c r="A163" s="203"/>
      <c r="B163" s="85" t="s">
        <v>413</v>
      </c>
      <c r="C163" s="175" t="s">
        <v>289</v>
      </c>
      <c r="D163" s="175" t="s">
        <v>689</v>
      </c>
      <c r="E163" s="175" t="s">
        <v>754</v>
      </c>
      <c r="F163" s="175" t="s">
        <v>416</v>
      </c>
      <c r="G163" s="176">
        <v>2010.47154</v>
      </c>
    </row>
    <row r="164" spans="1:7" ht="84" customHeight="1">
      <c r="A164" s="215"/>
      <c r="B164" s="85" t="s">
        <v>755</v>
      </c>
      <c r="C164" s="175" t="s">
        <v>289</v>
      </c>
      <c r="D164" s="175" t="s">
        <v>689</v>
      </c>
      <c r="E164" s="175" t="s">
        <v>12</v>
      </c>
      <c r="F164" s="182"/>
      <c r="G164" s="176">
        <f>G165+G166</f>
        <v>8464</v>
      </c>
    </row>
    <row r="165" spans="1:7" ht="35.25" customHeight="1">
      <c r="A165" s="215"/>
      <c r="B165" s="85" t="s">
        <v>413</v>
      </c>
      <c r="C165" s="175" t="s">
        <v>289</v>
      </c>
      <c r="D165" s="175" t="s">
        <v>689</v>
      </c>
      <c r="E165" s="175" t="s">
        <v>12</v>
      </c>
      <c r="F165" s="175" t="s">
        <v>416</v>
      </c>
      <c r="G165" s="176">
        <v>7744</v>
      </c>
    </row>
    <row r="166" spans="1:7" ht="19.5" customHeight="1">
      <c r="A166" s="215"/>
      <c r="B166" s="85" t="s">
        <v>394</v>
      </c>
      <c r="C166" s="175" t="s">
        <v>289</v>
      </c>
      <c r="D166" s="175" t="s">
        <v>689</v>
      </c>
      <c r="E166" s="175" t="s">
        <v>12</v>
      </c>
      <c r="F166" s="175" t="s">
        <v>395</v>
      </c>
      <c r="G166" s="176">
        <v>720</v>
      </c>
    </row>
    <row r="167" spans="1:7" ht="89.25">
      <c r="A167" s="215"/>
      <c r="B167" s="82" t="s">
        <v>756</v>
      </c>
      <c r="C167" s="175" t="s">
        <v>289</v>
      </c>
      <c r="D167" s="175" t="s">
        <v>689</v>
      </c>
      <c r="E167" s="175" t="s">
        <v>757</v>
      </c>
      <c r="F167" s="175"/>
      <c r="G167" s="176">
        <f>G168</f>
        <v>819</v>
      </c>
    </row>
    <row r="168" spans="1:7" ht="51">
      <c r="A168" s="215"/>
      <c r="B168" s="85" t="s">
        <v>412</v>
      </c>
      <c r="C168" s="175" t="s">
        <v>289</v>
      </c>
      <c r="D168" s="175" t="s">
        <v>689</v>
      </c>
      <c r="E168" s="175" t="s">
        <v>757</v>
      </c>
      <c r="F168" s="175" t="s">
        <v>415</v>
      </c>
      <c r="G168" s="176">
        <v>819</v>
      </c>
    </row>
    <row r="169" spans="1:7" ht="13.5">
      <c r="A169" s="215"/>
      <c r="B169" s="209" t="s">
        <v>637</v>
      </c>
      <c r="C169" s="173" t="s">
        <v>289</v>
      </c>
      <c r="D169" s="173" t="s">
        <v>289</v>
      </c>
      <c r="E169" s="182"/>
      <c r="F169" s="182"/>
      <c r="G169" s="174">
        <f>SUM(G170)</f>
        <v>700</v>
      </c>
    </row>
    <row r="170" spans="1:7" ht="25.5">
      <c r="A170" s="215"/>
      <c r="B170" s="85" t="s">
        <v>758</v>
      </c>
      <c r="C170" s="175" t="s">
        <v>289</v>
      </c>
      <c r="D170" s="175" t="s">
        <v>289</v>
      </c>
      <c r="E170" s="175" t="s">
        <v>310</v>
      </c>
      <c r="F170" s="173"/>
      <c r="G170" s="176">
        <f>G171</f>
        <v>700</v>
      </c>
    </row>
    <row r="171" spans="1:7" ht="51">
      <c r="A171" s="215"/>
      <c r="B171" s="85" t="s">
        <v>759</v>
      </c>
      <c r="C171" s="175" t="s">
        <v>289</v>
      </c>
      <c r="D171" s="175" t="s">
        <v>289</v>
      </c>
      <c r="E171" s="175" t="s">
        <v>764</v>
      </c>
      <c r="F171" s="175"/>
      <c r="G171" s="176">
        <f>G172</f>
        <v>700</v>
      </c>
    </row>
    <row r="172" spans="1:7" ht="80.25" customHeight="1">
      <c r="A172" s="215"/>
      <c r="B172" s="85" t="s">
        <v>761</v>
      </c>
      <c r="C172" s="175" t="s">
        <v>289</v>
      </c>
      <c r="D172" s="175" t="s">
        <v>289</v>
      </c>
      <c r="E172" s="175" t="s">
        <v>258</v>
      </c>
      <c r="F172" s="175"/>
      <c r="G172" s="176">
        <f>SUM(G173)</f>
        <v>700</v>
      </c>
    </row>
    <row r="173" spans="1:7" ht="25.5">
      <c r="A173" s="215"/>
      <c r="B173" s="85" t="s">
        <v>413</v>
      </c>
      <c r="C173" s="175" t="s">
        <v>289</v>
      </c>
      <c r="D173" s="175" t="s">
        <v>289</v>
      </c>
      <c r="E173" s="175" t="s">
        <v>258</v>
      </c>
      <c r="F173" s="175" t="s">
        <v>416</v>
      </c>
      <c r="G173" s="176">
        <v>700</v>
      </c>
    </row>
    <row r="174" spans="1:7" ht="12.75">
      <c r="A174" s="203"/>
      <c r="B174" s="209" t="s">
        <v>246</v>
      </c>
      <c r="C174" s="173" t="s">
        <v>289</v>
      </c>
      <c r="D174" s="173" t="s">
        <v>292</v>
      </c>
      <c r="E174" s="173"/>
      <c r="F174" s="173"/>
      <c r="G174" s="174">
        <f>SUM(G175)</f>
        <v>770</v>
      </c>
    </row>
    <row r="175" spans="1:7" ht="25.5">
      <c r="A175" s="203"/>
      <c r="B175" s="85" t="s">
        <v>309</v>
      </c>
      <c r="C175" s="175" t="s">
        <v>289</v>
      </c>
      <c r="D175" s="175" t="s">
        <v>292</v>
      </c>
      <c r="E175" s="175" t="s">
        <v>310</v>
      </c>
      <c r="F175" s="175"/>
      <c r="G175" s="176">
        <f>G176+G179</f>
        <v>770</v>
      </c>
    </row>
    <row r="176" spans="1:7" ht="38.25">
      <c r="A176" s="203"/>
      <c r="B176" s="85" t="s">
        <v>169</v>
      </c>
      <c r="C176" s="175" t="s">
        <v>289</v>
      </c>
      <c r="D176" s="175" t="s">
        <v>292</v>
      </c>
      <c r="E176" s="175" t="s">
        <v>171</v>
      </c>
      <c r="F176" s="175"/>
      <c r="G176" s="176">
        <f>G177</f>
        <v>609</v>
      </c>
    </row>
    <row r="177" spans="1:7" ht="76.5">
      <c r="A177" s="203"/>
      <c r="B177" s="85" t="s">
        <v>335</v>
      </c>
      <c r="C177" s="175" t="s">
        <v>289</v>
      </c>
      <c r="D177" s="175" t="s">
        <v>292</v>
      </c>
      <c r="E177" s="175" t="s">
        <v>336</v>
      </c>
      <c r="F177" s="175"/>
      <c r="G177" s="176">
        <f>G178</f>
        <v>609</v>
      </c>
    </row>
    <row r="178" spans="1:7" ht="25.5">
      <c r="A178" s="203"/>
      <c r="B178" s="85" t="s">
        <v>413</v>
      </c>
      <c r="C178" s="175" t="s">
        <v>289</v>
      </c>
      <c r="D178" s="175" t="s">
        <v>292</v>
      </c>
      <c r="E178" s="175" t="s">
        <v>336</v>
      </c>
      <c r="F178" s="175" t="s">
        <v>416</v>
      </c>
      <c r="G178" s="176">
        <f>113+496</f>
        <v>609</v>
      </c>
    </row>
    <row r="179" spans="1:7" ht="76.5">
      <c r="A179" s="203"/>
      <c r="B179" s="85" t="s">
        <v>257</v>
      </c>
      <c r="C179" s="175" t="s">
        <v>289</v>
      </c>
      <c r="D179" s="175" t="s">
        <v>292</v>
      </c>
      <c r="E179" s="175" t="s">
        <v>760</v>
      </c>
      <c r="F179" s="175"/>
      <c r="G179" s="176">
        <f>SUM(G180)</f>
        <v>161</v>
      </c>
    </row>
    <row r="180" spans="1:7" ht="76.5">
      <c r="A180" s="203"/>
      <c r="B180" s="85" t="s">
        <v>257</v>
      </c>
      <c r="C180" s="175" t="s">
        <v>289</v>
      </c>
      <c r="D180" s="175" t="s">
        <v>292</v>
      </c>
      <c r="E180" s="175" t="s">
        <v>762</v>
      </c>
      <c r="F180" s="175"/>
      <c r="G180" s="176">
        <f>SUM(G181)</f>
        <v>161</v>
      </c>
    </row>
    <row r="181" spans="1:7" ht="25.5">
      <c r="A181" s="203"/>
      <c r="B181" s="85" t="s">
        <v>413</v>
      </c>
      <c r="C181" s="175" t="s">
        <v>289</v>
      </c>
      <c r="D181" s="175" t="s">
        <v>292</v>
      </c>
      <c r="E181" s="175" t="s">
        <v>762</v>
      </c>
      <c r="F181" s="175" t="s">
        <v>416</v>
      </c>
      <c r="G181" s="176">
        <f>26+135</f>
        <v>161</v>
      </c>
    </row>
    <row r="182" spans="1:7" ht="14.25">
      <c r="A182" s="203" t="s">
        <v>678</v>
      </c>
      <c r="B182" s="59" t="s">
        <v>421</v>
      </c>
      <c r="C182" s="173" t="s">
        <v>821</v>
      </c>
      <c r="D182" s="175"/>
      <c r="E182" s="175"/>
      <c r="F182" s="175"/>
      <c r="G182" s="174">
        <f>G183+G189</f>
        <v>10224.505</v>
      </c>
    </row>
    <row r="183" spans="1:7" ht="12.75">
      <c r="A183" s="203"/>
      <c r="B183" s="204" t="s">
        <v>248</v>
      </c>
      <c r="C183" s="173" t="s">
        <v>821</v>
      </c>
      <c r="D183" s="173" t="s">
        <v>688</v>
      </c>
      <c r="E183" s="173"/>
      <c r="F183" s="173"/>
      <c r="G183" s="174">
        <f>G184</f>
        <v>1167</v>
      </c>
    </row>
    <row r="184" spans="1:7" ht="25.5">
      <c r="A184" s="203"/>
      <c r="B184" s="82" t="s">
        <v>337</v>
      </c>
      <c r="C184" s="175" t="s">
        <v>821</v>
      </c>
      <c r="D184" s="175" t="s">
        <v>688</v>
      </c>
      <c r="E184" s="175" t="s">
        <v>338</v>
      </c>
      <c r="F184" s="175"/>
      <c r="G184" s="176">
        <f>G185</f>
        <v>1167</v>
      </c>
    </row>
    <row r="185" spans="1:7" ht="51">
      <c r="A185" s="203"/>
      <c r="B185" s="82" t="s">
        <v>339</v>
      </c>
      <c r="C185" s="175" t="s">
        <v>821</v>
      </c>
      <c r="D185" s="175" t="s">
        <v>688</v>
      </c>
      <c r="E185" s="175" t="s">
        <v>340</v>
      </c>
      <c r="F185" s="175"/>
      <c r="G185" s="176">
        <f>G186</f>
        <v>1167</v>
      </c>
    </row>
    <row r="186" spans="1:7" ht="89.25">
      <c r="A186" s="203"/>
      <c r="B186" s="82" t="s">
        <v>341</v>
      </c>
      <c r="C186" s="175" t="s">
        <v>821</v>
      </c>
      <c r="D186" s="175" t="s">
        <v>688</v>
      </c>
      <c r="E186" s="175" t="s">
        <v>342</v>
      </c>
      <c r="F186" s="175"/>
      <c r="G186" s="176">
        <f>G187+G188</f>
        <v>1167</v>
      </c>
    </row>
    <row r="187" spans="1:7" ht="25.5">
      <c r="A187" s="215"/>
      <c r="B187" s="82" t="s">
        <v>413</v>
      </c>
      <c r="C187" s="175" t="s">
        <v>821</v>
      </c>
      <c r="D187" s="175" t="s">
        <v>688</v>
      </c>
      <c r="E187" s="175" t="s">
        <v>342</v>
      </c>
      <c r="F187" s="175" t="s">
        <v>416</v>
      </c>
      <c r="G187" s="176">
        <v>170</v>
      </c>
    </row>
    <row r="188" spans="1:7" ht="25.5">
      <c r="A188" s="215"/>
      <c r="B188" s="82" t="s">
        <v>256</v>
      </c>
      <c r="C188" s="175" t="s">
        <v>821</v>
      </c>
      <c r="D188" s="175" t="s">
        <v>688</v>
      </c>
      <c r="E188" s="175" t="s">
        <v>342</v>
      </c>
      <c r="F188" s="175" t="s">
        <v>393</v>
      </c>
      <c r="G188" s="176">
        <v>997</v>
      </c>
    </row>
    <row r="189" spans="1:7" ht="13.5">
      <c r="A189" s="203"/>
      <c r="B189" s="204" t="s">
        <v>214</v>
      </c>
      <c r="C189" s="173" t="s">
        <v>821</v>
      </c>
      <c r="D189" s="173" t="s">
        <v>691</v>
      </c>
      <c r="E189" s="185"/>
      <c r="F189" s="185"/>
      <c r="G189" s="174">
        <f>SUM(G190)</f>
        <v>9057.505</v>
      </c>
    </row>
    <row r="190" spans="1:7" ht="25.5">
      <c r="A190" s="203"/>
      <c r="B190" s="82" t="s">
        <v>337</v>
      </c>
      <c r="C190" s="175" t="s">
        <v>821</v>
      </c>
      <c r="D190" s="175" t="s">
        <v>691</v>
      </c>
      <c r="E190" s="175" t="s">
        <v>338</v>
      </c>
      <c r="F190" s="182"/>
      <c r="G190" s="176">
        <f>SUM(G191)</f>
        <v>9057.505</v>
      </c>
    </row>
    <row r="191" spans="1:7" ht="38.25">
      <c r="A191" s="203"/>
      <c r="B191" s="82" t="s">
        <v>343</v>
      </c>
      <c r="C191" s="175" t="s">
        <v>821</v>
      </c>
      <c r="D191" s="175" t="s">
        <v>691</v>
      </c>
      <c r="E191" s="175" t="s">
        <v>344</v>
      </c>
      <c r="F191" s="175"/>
      <c r="G191" s="176">
        <f>SUM(G192)</f>
        <v>9057.505</v>
      </c>
    </row>
    <row r="192" spans="1:7" ht="80.25" customHeight="1">
      <c r="A192" s="203"/>
      <c r="B192" s="82" t="s">
        <v>384</v>
      </c>
      <c r="C192" s="175" t="s">
        <v>821</v>
      </c>
      <c r="D192" s="175" t="s">
        <v>691</v>
      </c>
      <c r="E192" s="175" t="s">
        <v>14</v>
      </c>
      <c r="F192" s="175"/>
      <c r="G192" s="176">
        <f>SUM(G193)</f>
        <v>9057.505</v>
      </c>
    </row>
    <row r="193" spans="1:7" ht="25.5">
      <c r="A193" s="203"/>
      <c r="B193" s="82" t="s">
        <v>256</v>
      </c>
      <c r="C193" s="175" t="s">
        <v>821</v>
      </c>
      <c r="D193" s="175" t="s">
        <v>691</v>
      </c>
      <c r="E193" s="175" t="s">
        <v>14</v>
      </c>
      <c r="F193" s="175" t="s">
        <v>393</v>
      </c>
      <c r="G193" s="176">
        <v>9057.505</v>
      </c>
    </row>
    <row r="194" spans="1:7" ht="18.75" customHeight="1">
      <c r="A194" s="203" t="s">
        <v>682</v>
      </c>
      <c r="B194" s="60" t="s">
        <v>226</v>
      </c>
      <c r="C194" s="173" t="s">
        <v>686</v>
      </c>
      <c r="D194" s="175"/>
      <c r="E194" s="175"/>
      <c r="F194" s="175"/>
      <c r="G194" s="174">
        <f>G195+G200+G207+G223</f>
        <v>26424.85359</v>
      </c>
    </row>
    <row r="195" spans="1:7" ht="15" customHeight="1">
      <c r="A195" s="203"/>
      <c r="B195" s="205" t="s">
        <v>251</v>
      </c>
      <c r="C195" s="173" t="s">
        <v>686</v>
      </c>
      <c r="D195" s="173" t="s">
        <v>688</v>
      </c>
      <c r="E195" s="173"/>
      <c r="F195" s="173"/>
      <c r="G195" s="174">
        <f>G196</f>
        <v>1601.211</v>
      </c>
    </row>
    <row r="196" spans="1:7" ht="25.5">
      <c r="A196" s="203"/>
      <c r="B196" s="206" t="s">
        <v>259</v>
      </c>
      <c r="C196" s="175" t="s">
        <v>686</v>
      </c>
      <c r="D196" s="175" t="s">
        <v>688</v>
      </c>
      <c r="E196" s="175" t="s">
        <v>674</v>
      </c>
      <c r="F196" s="175"/>
      <c r="G196" s="176">
        <f>G198</f>
        <v>1601.211</v>
      </c>
    </row>
    <row r="197" spans="1:7" ht="38.25">
      <c r="A197" s="203"/>
      <c r="B197" s="206" t="s">
        <v>15</v>
      </c>
      <c r="C197" s="175" t="s">
        <v>686</v>
      </c>
      <c r="D197" s="175" t="s">
        <v>688</v>
      </c>
      <c r="E197" s="175" t="s">
        <v>16</v>
      </c>
      <c r="F197" s="175"/>
      <c r="G197" s="176">
        <f>SUM(G198)</f>
        <v>1601.211</v>
      </c>
    </row>
    <row r="198" spans="1:7" ht="63.75">
      <c r="A198" s="203"/>
      <c r="B198" s="217" t="s">
        <v>17</v>
      </c>
      <c r="C198" s="175" t="s">
        <v>686</v>
      </c>
      <c r="D198" s="175" t="s">
        <v>688</v>
      </c>
      <c r="E198" s="175" t="s">
        <v>18</v>
      </c>
      <c r="F198" s="175"/>
      <c r="G198" s="176">
        <f>G199</f>
        <v>1601.211</v>
      </c>
    </row>
    <row r="199" spans="1:7" ht="12.75">
      <c r="A199" s="203"/>
      <c r="B199" s="82" t="s">
        <v>394</v>
      </c>
      <c r="C199" s="175" t="s">
        <v>686</v>
      </c>
      <c r="D199" s="175" t="s">
        <v>688</v>
      </c>
      <c r="E199" s="175" t="s">
        <v>18</v>
      </c>
      <c r="F199" s="175" t="s">
        <v>395</v>
      </c>
      <c r="G199" s="176">
        <v>1601.211</v>
      </c>
    </row>
    <row r="200" spans="1:7" ht="12.75">
      <c r="A200" s="203"/>
      <c r="B200" s="205" t="s">
        <v>803</v>
      </c>
      <c r="C200" s="173" t="s">
        <v>686</v>
      </c>
      <c r="D200" s="173" t="s">
        <v>690</v>
      </c>
      <c r="E200" s="173"/>
      <c r="F200" s="173"/>
      <c r="G200" s="174">
        <f>G203+G205</f>
        <v>9706.14259</v>
      </c>
    </row>
    <row r="201" spans="1:7" ht="25.5">
      <c r="A201" s="203"/>
      <c r="B201" s="206" t="s">
        <v>259</v>
      </c>
      <c r="C201" s="175" t="s">
        <v>686</v>
      </c>
      <c r="D201" s="175" t="s">
        <v>690</v>
      </c>
      <c r="E201" s="175" t="s">
        <v>674</v>
      </c>
      <c r="F201" s="175"/>
      <c r="G201" s="176">
        <f>SUM(G202)</f>
        <v>9634</v>
      </c>
    </row>
    <row r="202" spans="1:7" ht="38.25">
      <c r="A202" s="203"/>
      <c r="B202" s="206" t="s">
        <v>499</v>
      </c>
      <c r="C202" s="175" t="s">
        <v>686</v>
      </c>
      <c r="D202" s="175" t="s">
        <v>690</v>
      </c>
      <c r="E202" s="175" t="s">
        <v>16</v>
      </c>
      <c r="F202" s="175"/>
      <c r="G202" s="176">
        <f>SUM(G203)</f>
        <v>9634</v>
      </c>
    </row>
    <row r="203" spans="1:7" ht="76.5">
      <c r="A203" s="215"/>
      <c r="B203" s="82" t="s">
        <v>373</v>
      </c>
      <c r="C203" s="175" t="s">
        <v>686</v>
      </c>
      <c r="D203" s="175" t="s">
        <v>690</v>
      </c>
      <c r="E203" s="175" t="s">
        <v>501</v>
      </c>
      <c r="F203" s="175"/>
      <c r="G203" s="176">
        <f>G204</f>
        <v>9634</v>
      </c>
    </row>
    <row r="204" spans="1:7" ht="13.5">
      <c r="A204" s="215"/>
      <c r="B204" s="82" t="s">
        <v>394</v>
      </c>
      <c r="C204" s="175" t="s">
        <v>686</v>
      </c>
      <c r="D204" s="175" t="s">
        <v>690</v>
      </c>
      <c r="E204" s="175" t="s">
        <v>501</v>
      </c>
      <c r="F204" s="175" t="s">
        <v>395</v>
      </c>
      <c r="G204" s="176">
        <v>9634</v>
      </c>
    </row>
    <row r="205" spans="1:7" ht="69.75" customHeight="1">
      <c r="A205" s="215"/>
      <c r="B205" s="376" t="s">
        <v>717</v>
      </c>
      <c r="C205" s="175" t="s">
        <v>686</v>
      </c>
      <c r="D205" s="175" t="s">
        <v>690</v>
      </c>
      <c r="E205" s="175" t="s">
        <v>555</v>
      </c>
      <c r="F205" s="175"/>
      <c r="G205" s="178">
        <f>G206</f>
        <v>72.14259</v>
      </c>
    </row>
    <row r="206" spans="1:7" ht="15.75" customHeight="1">
      <c r="A206" s="215"/>
      <c r="B206" s="85" t="s">
        <v>394</v>
      </c>
      <c r="C206" s="175" t="s">
        <v>686</v>
      </c>
      <c r="D206" s="175" t="s">
        <v>690</v>
      </c>
      <c r="E206" s="175" t="s">
        <v>715</v>
      </c>
      <c r="F206" s="175" t="s">
        <v>395</v>
      </c>
      <c r="G206" s="178">
        <v>72.14259</v>
      </c>
    </row>
    <row r="207" spans="1:7" ht="13.5">
      <c r="A207" s="215"/>
      <c r="B207" s="204" t="s">
        <v>806</v>
      </c>
      <c r="C207" s="173" t="s">
        <v>686</v>
      </c>
      <c r="D207" s="173" t="s">
        <v>691</v>
      </c>
      <c r="E207" s="173"/>
      <c r="F207" s="173"/>
      <c r="G207" s="174">
        <f>G208</f>
        <v>13567.5</v>
      </c>
    </row>
    <row r="208" spans="1:7" ht="25.5">
      <c r="A208" s="215"/>
      <c r="B208" s="206" t="s">
        <v>259</v>
      </c>
      <c r="C208" s="175" t="s">
        <v>686</v>
      </c>
      <c r="D208" s="175" t="s">
        <v>691</v>
      </c>
      <c r="E208" s="175" t="s">
        <v>674</v>
      </c>
      <c r="F208" s="173"/>
      <c r="G208" s="176">
        <f>SUM(G209+G219)</f>
        <v>13567.5</v>
      </c>
    </row>
    <row r="209" spans="1:7" ht="38.25">
      <c r="A209" s="215"/>
      <c r="B209" s="218" t="s">
        <v>692</v>
      </c>
      <c r="C209" s="175" t="s">
        <v>686</v>
      </c>
      <c r="D209" s="175" t="s">
        <v>691</v>
      </c>
      <c r="E209" s="175" t="s">
        <v>260</v>
      </c>
      <c r="F209" s="173"/>
      <c r="G209" s="176">
        <f>SUM(G210+G212+G216+G214)</f>
        <v>10130.8</v>
      </c>
    </row>
    <row r="210" spans="1:7" ht="191.25">
      <c r="A210" s="215"/>
      <c r="B210" s="82" t="s">
        <v>136</v>
      </c>
      <c r="C210" s="175" t="s">
        <v>686</v>
      </c>
      <c r="D210" s="175" t="s">
        <v>691</v>
      </c>
      <c r="E210" s="175" t="s">
        <v>137</v>
      </c>
      <c r="F210" s="175"/>
      <c r="G210" s="176">
        <f>G211</f>
        <v>6137</v>
      </c>
    </row>
    <row r="211" spans="1:7" ht="12.75">
      <c r="A211" s="203"/>
      <c r="B211" s="82" t="s">
        <v>394</v>
      </c>
      <c r="C211" s="175" t="s">
        <v>686</v>
      </c>
      <c r="D211" s="175" t="s">
        <v>691</v>
      </c>
      <c r="E211" s="175" t="s">
        <v>137</v>
      </c>
      <c r="F211" s="175" t="s">
        <v>395</v>
      </c>
      <c r="G211" s="176">
        <v>6137</v>
      </c>
    </row>
    <row r="212" spans="1:7" ht="102">
      <c r="A212" s="219"/>
      <c r="B212" s="217" t="s">
        <v>261</v>
      </c>
      <c r="C212" s="175" t="s">
        <v>686</v>
      </c>
      <c r="D212" s="175" t="s">
        <v>691</v>
      </c>
      <c r="E212" s="175" t="s">
        <v>262</v>
      </c>
      <c r="F212" s="175"/>
      <c r="G212" s="176">
        <f>G213</f>
        <v>3652</v>
      </c>
    </row>
    <row r="213" spans="1:7" ht="12.75">
      <c r="A213" s="219"/>
      <c r="B213" s="82" t="s">
        <v>394</v>
      </c>
      <c r="C213" s="175" t="s">
        <v>686</v>
      </c>
      <c r="D213" s="175" t="s">
        <v>691</v>
      </c>
      <c r="E213" s="175" t="s">
        <v>262</v>
      </c>
      <c r="F213" s="175" t="s">
        <v>395</v>
      </c>
      <c r="G213" s="176">
        <v>3652</v>
      </c>
    </row>
    <row r="214" spans="1:7" ht="68.25" customHeight="1">
      <c r="A214" s="219"/>
      <c r="B214" s="326" t="s">
        <v>747</v>
      </c>
      <c r="C214" s="175" t="s">
        <v>686</v>
      </c>
      <c r="D214" s="175" t="s">
        <v>691</v>
      </c>
      <c r="E214" s="175" t="s">
        <v>746</v>
      </c>
      <c r="F214" s="175"/>
      <c r="G214" s="176">
        <f>G215</f>
        <v>150</v>
      </c>
    </row>
    <row r="215" spans="1:7" ht="21" customHeight="1">
      <c r="A215" s="219"/>
      <c r="B215" s="228" t="s">
        <v>394</v>
      </c>
      <c r="C215" s="175" t="s">
        <v>686</v>
      </c>
      <c r="D215" s="175" t="s">
        <v>691</v>
      </c>
      <c r="E215" s="175" t="s">
        <v>746</v>
      </c>
      <c r="F215" s="175" t="s">
        <v>395</v>
      </c>
      <c r="G215" s="176">
        <v>150</v>
      </c>
    </row>
    <row r="216" spans="1:7" ht="63.75">
      <c r="A216" s="203"/>
      <c r="B216" s="220" t="s">
        <v>598</v>
      </c>
      <c r="C216" s="175" t="s">
        <v>686</v>
      </c>
      <c r="D216" s="175" t="s">
        <v>691</v>
      </c>
      <c r="E216" s="175" t="s">
        <v>599</v>
      </c>
      <c r="F216" s="173"/>
      <c r="G216" s="176">
        <f>G218</f>
        <v>191.8</v>
      </c>
    </row>
    <row r="217" spans="1:7" ht="13.5">
      <c r="A217" s="215"/>
      <c r="B217" s="221" t="s">
        <v>600</v>
      </c>
      <c r="C217" s="182" t="s">
        <v>686</v>
      </c>
      <c r="D217" s="182" t="s">
        <v>691</v>
      </c>
      <c r="E217" s="182" t="s">
        <v>599</v>
      </c>
      <c r="F217" s="173"/>
      <c r="G217" s="183">
        <v>191.8</v>
      </c>
    </row>
    <row r="218" spans="1:7" ht="13.5">
      <c r="A218" s="215"/>
      <c r="B218" s="82" t="s">
        <v>394</v>
      </c>
      <c r="C218" s="175" t="s">
        <v>686</v>
      </c>
      <c r="D218" s="175" t="s">
        <v>691</v>
      </c>
      <c r="E218" s="175" t="s">
        <v>599</v>
      </c>
      <c r="F218" s="175" t="s">
        <v>395</v>
      </c>
      <c r="G218" s="176">
        <v>191.8</v>
      </c>
    </row>
    <row r="219" spans="1:7" ht="43.5" customHeight="1">
      <c r="A219" s="215"/>
      <c r="B219" s="218" t="s">
        <v>831</v>
      </c>
      <c r="C219" s="175" t="s">
        <v>686</v>
      </c>
      <c r="D219" s="175" t="s">
        <v>691</v>
      </c>
      <c r="E219" s="175" t="s">
        <v>832</v>
      </c>
      <c r="F219" s="173"/>
      <c r="G219" s="176">
        <f>G220+G222</f>
        <v>3436.7</v>
      </c>
    </row>
    <row r="220" spans="1:7" ht="90" customHeight="1">
      <c r="A220" s="215"/>
      <c r="B220" s="222" t="s">
        <v>298</v>
      </c>
      <c r="C220" s="175" t="s">
        <v>686</v>
      </c>
      <c r="D220" s="175" t="s">
        <v>691</v>
      </c>
      <c r="E220" s="175" t="s">
        <v>132</v>
      </c>
      <c r="F220" s="173"/>
      <c r="G220" s="176">
        <f>G221</f>
        <v>3327.6</v>
      </c>
    </row>
    <row r="221" spans="1:7" ht="13.5">
      <c r="A221" s="215"/>
      <c r="B221" s="82" t="s">
        <v>394</v>
      </c>
      <c r="C221" s="175" t="s">
        <v>686</v>
      </c>
      <c r="D221" s="175" t="s">
        <v>691</v>
      </c>
      <c r="E221" s="175" t="s">
        <v>833</v>
      </c>
      <c r="F221" s="175" t="s">
        <v>395</v>
      </c>
      <c r="G221" s="176">
        <v>3327.6</v>
      </c>
    </row>
    <row r="222" spans="1:7" ht="13.5">
      <c r="A222" s="215"/>
      <c r="B222" s="82" t="s">
        <v>788</v>
      </c>
      <c r="C222" s="175" t="s">
        <v>686</v>
      </c>
      <c r="D222" s="175" t="s">
        <v>691</v>
      </c>
      <c r="E222" s="175" t="s">
        <v>834</v>
      </c>
      <c r="F222" s="175" t="s">
        <v>395</v>
      </c>
      <c r="G222" s="176">
        <v>109.1</v>
      </c>
    </row>
    <row r="223" spans="1:7" ht="12.75">
      <c r="A223" s="203"/>
      <c r="B223" s="205" t="s">
        <v>808</v>
      </c>
      <c r="C223" s="173" t="s">
        <v>686</v>
      </c>
      <c r="D223" s="173" t="s">
        <v>288</v>
      </c>
      <c r="E223" s="173"/>
      <c r="F223" s="173"/>
      <c r="G223" s="174">
        <f>G224</f>
        <v>1550</v>
      </c>
    </row>
    <row r="224" spans="1:7" ht="25.5">
      <c r="A224" s="219"/>
      <c r="B224" s="82" t="s">
        <v>601</v>
      </c>
      <c r="C224" s="175" t="s">
        <v>686</v>
      </c>
      <c r="D224" s="175" t="s">
        <v>288</v>
      </c>
      <c r="E224" s="175" t="s">
        <v>674</v>
      </c>
      <c r="F224" s="175"/>
      <c r="G224" s="176">
        <f>G225+G236</f>
        <v>1550</v>
      </c>
    </row>
    <row r="225" spans="1:7" ht="38.25">
      <c r="A225" s="219"/>
      <c r="B225" s="85" t="s">
        <v>789</v>
      </c>
      <c r="C225" s="175" t="s">
        <v>686</v>
      </c>
      <c r="D225" s="175" t="s">
        <v>288</v>
      </c>
      <c r="E225" s="175" t="s">
        <v>16</v>
      </c>
      <c r="F225" s="175"/>
      <c r="G225" s="176">
        <f>G226+G228+G230+G232+G234</f>
        <v>1180</v>
      </c>
    </row>
    <row r="226" spans="1:7" ht="51">
      <c r="A226" s="203"/>
      <c r="B226" s="85" t="s">
        <v>602</v>
      </c>
      <c r="C226" s="175" t="s">
        <v>686</v>
      </c>
      <c r="D226" s="175" t="s">
        <v>288</v>
      </c>
      <c r="E226" s="175" t="s">
        <v>603</v>
      </c>
      <c r="F226" s="175"/>
      <c r="G226" s="176">
        <f>SUM(G227)</f>
        <v>440</v>
      </c>
    </row>
    <row r="227" spans="1:7" ht="12.75">
      <c r="A227" s="203"/>
      <c r="B227" s="85" t="s">
        <v>394</v>
      </c>
      <c r="C227" s="175" t="s">
        <v>686</v>
      </c>
      <c r="D227" s="175" t="s">
        <v>288</v>
      </c>
      <c r="E227" s="175" t="s">
        <v>603</v>
      </c>
      <c r="F227" s="175" t="s">
        <v>395</v>
      </c>
      <c r="G227" s="176">
        <f>41.25+398.75</f>
        <v>440</v>
      </c>
    </row>
    <row r="228" spans="1:7" ht="63.75">
      <c r="A228" s="203"/>
      <c r="B228" s="85" t="s">
        <v>604</v>
      </c>
      <c r="C228" s="175" t="s">
        <v>686</v>
      </c>
      <c r="D228" s="175" t="s">
        <v>288</v>
      </c>
      <c r="E228" s="175" t="s">
        <v>605</v>
      </c>
      <c r="F228" s="175"/>
      <c r="G228" s="176">
        <f>SUM(G229)</f>
        <v>260</v>
      </c>
    </row>
    <row r="229" spans="1:7" ht="12.75">
      <c r="A229" s="203"/>
      <c r="B229" s="85" t="s">
        <v>394</v>
      </c>
      <c r="C229" s="175" t="s">
        <v>686</v>
      </c>
      <c r="D229" s="175" t="s">
        <v>288</v>
      </c>
      <c r="E229" s="175" t="s">
        <v>605</v>
      </c>
      <c r="F229" s="175" t="s">
        <v>395</v>
      </c>
      <c r="G229" s="176">
        <v>260</v>
      </c>
    </row>
    <row r="230" spans="1:7" ht="89.25">
      <c r="A230" s="203"/>
      <c r="B230" s="85" t="s">
        <v>217</v>
      </c>
      <c r="C230" s="175" t="s">
        <v>686</v>
      </c>
      <c r="D230" s="175" t="s">
        <v>288</v>
      </c>
      <c r="E230" s="175" t="s">
        <v>218</v>
      </c>
      <c r="F230" s="175"/>
      <c r="G230" s="176">
        <f>SUM(G231)</f>
        <v>160</v>
      </c>
    </row>
    <row r="231" spans="1:7" ht="12.75">
      <c r="A231" s="203"/>
      <c r="B231" s="85" t="s">
        <v>394</v>
      </c>
      <c r="C231" s="175" t="s">
        <v>686</v>
      </c>
      <c r="D231" s="175" t="s">
        <v>288</v>
      </c>
      <c r="E231" s="175" t="s">
        <v>218</v>
      </c>
      <c r="F231" s="175" t="s">
        <v>395</v>
      </c>
      <c r="G231" s="176">
        <v>160</v>
      </c>
    </row>
    <row r="232" spans="1:7" ht="63.75">
      <c r="A232" s="203"/>
      <c r="B232" s="85" t="s">
        <v>626</v>
      </c>
      <c r="C232" s="175" t="s">
        <v>686</v>
      </c>
      <c r="D232" s="175" t="s">
        <v>288</v>
      </c>
      <c r="E232" s="175" t="s">
        <v>627</v>
      </c>
      <c r="F232" s="175"/>
      <c r="G232" s="176">
        <f>SUM(G233)</f>
        <v>270</v>
      </c>
    </row>
    <row r="233" spans="1:7" ht="13.5">
      <c r="A233" s="215"/>
      <c r="B233" s="85" t="s">
        <v>394</v>
      </c>
      <c r="C233" s="175" t="s">
        <v>686</v>
      </c>
      <c r="D233" s="175" t="s">
        <v>288</v>
      </c>
      <c r="E233" s="175" t="s">
        <v>627</v>
      </c>
      <c r="F233" s="175" t="s">
        <v>395</v>
      </c>
      <c r="G233" s="176">
        <v>270</v>
      </c>
    </row>
    <row r="234" spans="1:7" ht="63.75">
      <c r="A234" s="215"/>
      <c r="B234" s="85" t="s">
        <v>626</v>
      </c>
      <c r="C234" s="175" t="s">
        <v>686</v>
      </c>
      <c r="D234" s="175" t="s">
        <v>288</v>
      </c>
      <c r="E234" s="175" t="s">
        <v>744</v>
      </c>
      <c r="F234" s="175"/>
      <c r="G234" s="176">
        <f>G235</f>
        <v>50</v>
      </c>
    </row>
    <row r="235" spans="1:7" ht="13.5">
      <c r="A235" s="215"/>
      <c r="B235" s="85" t="s">
        <v>394</v>
      </c>
      <c r="C235" s="175" t="s">
        <v>686</v>
      </c>
      <c r="D235" s="175" t="s">
        <v>288</v>
      </c>
      <c r="E235" s="175" t="s">
        <v>744</v>
      </c>
      <c r="F235" s="175" t="s">
        <v>395</v>
      </c>
      <c r="G235" s="176">
        <v>50</v>
      </c>
    </row>
    <row r="236" spans="1:7" ht="38.25">
      <c r="A236" s="215"/>
      <c r="B236" s="82" t="s">
        <v>692</v>
      </c>
      <c r="C236" s="175" t="s">
        <v>686</v>
      </c>
      <c r="D236" s="175" t="s">
        <v>288</v>
      </c>
      <c r="E236" s="175" t="s">
        <v>260</v>
      </c>
      <c r="F236" s="175"/>
      <c r="G236" s="176">
        <f>G237</f>
        <v>370</v>
      </c>
    </row>
    <row r="237" spans="1:7" ht="51">
      <c r="A237" s="215"/>
      <c r="B237" s="85" t="s">
        <v>628</v>
      </c>
      <c r="C237" s="175" t="s">
        <v>686</v>
      </c>
      <c r="D237" s="175" t="s">
        <v>288</v>
      </c>
      <c r="E237" s="175" t="s">
        <v>629</v>
      </c>
      <c r="F237" s="175"/>
      <c r="G237" s="176">
        <f>G238</f>
        <v>370</v>
      </c>
    </row>
    <row r="238" spans="1:7" ht="13.5">
      <c r="A238" s="215"/>
      <c r="B238" s="85" t="s">
        <v>394</v>
      </c>
      <c r="C238" s="175" t="s">
        <v>686</v>
      </c>
      <c r="D238" s="175" t="s">
        <v>288</v>
      </c>
      <c r="E238" s="175" t="s">
        <v>629</v>
      </c>
      <c r="F238" s="175" t="s">
        <v>395</v>
      </c>
      <c r="G238" s="176">
        <v>370</v>
      </c>
    </row>
    <row r="239" spans="1:7" ht="14.25">
      <c r="A239" s="203" t="s">
        <v>685</v>
      </c>
      <c r="B239" s="59" t="s">
        <v>250</v>
      </c>
      <c r="C239" s="173" t="s">
        <v>662</v>
      </c>
      <c r="D239" s="175"/>
      <c r="E239" s="175"/>
      <c r="F239" s="175"/>
      <c r="G239" s="174">
        <f>G240+G244</f>
        <v>352.9</v>
      </c>
    </row>
    <row r="240" spans="1:7" ht="13.5">
      <c r="A240" s="215"/>
      <c r="B240" s="204" t="s">
        <v>630</v>
      </c>
      <c r="C240" s="173" t="s">
        <v>662</v>
      </c>
      <c r="D240" s="173" t="s">
        <v>688</v>
      </c>
      <c r="E240" s="173"/>
      <c r="F240" s="173"/>
      <c r="G240" s="174">
        <f>G241</f>
        <v>340</v>
      </c>
    </row>
    <row r="241" spans="1:7" ht="25.5">
      <c r="A241" s="203"/>
      <c r="B241" s="82" t="s">
        <v>823</v>
      </c>
      <c r="C241" s="175" t="s">
        <v>662</v>
      </c>
      <c r="D241" s="175" t="s">
        <v>688</v>
      </c>
      <c r="E241" s="175" t="s">
        <v>824</v>
      </c>
      <c r="F241" s="175"/>
      <c r="G241" s="176">
        <f>G242</f>
        <v>340</v>
      </c>
    </row>
    <row r="242" spans="1:7" ht="63.75">
      <c r="A242" s="203"/>
      <c r="B242" s="82" t="s">
        <v>825</v>
      </c>
      <c r="C242" s="175" t="s">
        <v>662</v>
      </c>
      <c r="D242" s="175" t="s">
        <v>688</v>
      </c>
      <c r="E242" s="175" t="s">
        <v>826</v>
      </c>
      <c r="F242" s="175"/>
      <c r="G242" s="176">
        <f>G243</f>
        <v>340</v>
      </c>
    </row>
    <row r="243" spans="1:7" ht="25.5">
      <c r="A243" s="215"/>
      <c r="B243" s="85" t="s">
        <v>413</v>
      </c>
      <c r="C243" s="175" t="s">
        <v>662</v>
      </c>
      <c r="D243" s="175" t="s">
        <v>688</v>
      </c>
      <c r="E243" s="175" t="s">
        <v>826</v>
      </c>
      <c r="F243" s="175" t="s">
        <v>416</v>
      </c>
      <c r="G243" s="176">
        <v>340</v>
      </c>
    </row>
    <row r="244" spans="1:7" ht="12.75">
      <c r="A244" s="203"/>
      <c r="B244" s="209" t="s">
        <v>827</v>
      </c>
      <c r="C244" s="173" t="s">
        <v>662</v>
      </c>
      <c r="D244" s="173" t="s">
        <v>689</v>
      </c>
      <c r="E244" s="173"/>
      <c r="F244" s="173"/>
      <c r="G244" s="174">
        <f>G246</f>
        <v>12.9</v>
      </c>
    </row>
    <row r="245" spans="1:7" ht="12.75">
      <c r="A245" s="203"/>
      <c r="B245" s="85" t="s">
        <v>306</v>
      </c>
      <c r="C245" s="175" t="s">
        <v>662</v>
      </c>
      <c r="D245" s="175" t="s">
        <v>689</v>
      </c>
      <c r="E245" s="175" t="s">
        <v>307</v>
      </c>
      <c r="F245" s="175"/>
      <c r="G245" s="176">
        <f>G246</f>
        <v>12.9</v>
      </c>
    </row>
    <row r="246" spans="1:7" ht="38.25">
      <c r="A246" s="203"/>
      <c r="B246" s="208" t="s">
        <v>828</v>
      </c>
      <c r="C246" s="175" t="s">
        <v>662</v>
      </c>
      <c r="D246" s="175" t="s">
        <v>689</v>
      </c>
      <c r="E246" s="175" t="s">
        <v>829</v>
      </c>
      <c r="F246" s="175"/>
      <c r="G246" s="176">
        <f>G247</f>
        <v>12.9</v>
      </c>
    </row>
    <row r="247" spans="1:7" ht="25.5">
      <c r="A247" s="203"/>
      <c r="B247" s="85" t="s">
        <v>413</v>
      </c>
      <c r="C247" s="175" t="s">
        <v>662</v>
      </c>
      <c r="D247" s="175" t="s">
        <v>688</v>
      </c>
      <c r="E247" s="175" t="s">
        <v>829</v>
      </c>
      <c r="F247" s="175" t="s">
        <v>416</v>
      </c>
      <c r="G247" s="176">
        <v>12.9</v>
      </c>
    </row>
    <row r="248" spans="1:7" ht="12.75">
      <c r="A248" s="203"/>
      <c r="B248" s="223" t="s">
        <v>198</v>
      </c>
      <c r="C248" s="186"/>
      <c r="D248" s="186"/>
      <c r="E248" s="186"/>
      <c r="F248" s="186"/>
      <c r="G248" s="174">
        <f>G239+G194+G182+G143+G118+G113+G89+G83+G14</f>
        <v>410713.57927</v>
      </c>
    </row>
  </sheetData>
  <mergeCells count="14">
    <mergeCell ref="E11:E12"/>
    <mergeCell ref="F11:F12"/>
    <mergeCell ref="G11:G12"/>
    <mergeCell ref="B3:G3"/>
    <mergeCell ref="B4:G4"/>
    <mergeCell ref="B10:F10"/>
    <mergeCell ref="B5:G5"/>
    <mergeCell ref="B6:G6"/>
    <mergeCell ref="D7:G7"/>
    <mergeCell ref="B9:G9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5"/>
  <sheetViews>
    <sheetView workbookViewId="0" topLeftCell="A262">
      <selection activeCell="M265" sqref="M265"/>
    </sheetView>
  </sheetViews>
  <sheetFormatPr defaultColWidth="9.00390625" defaultRowHeight="12.75"/>
  <cols>
    <col min="1" max="1" width="4.25390625" style="0" customWidth="1"/>
    <col min="2" max="2" width="57.375" style="0" customWidth="1"/>
    <col min="7" max="7" width="16.125" style="0" customWidth="1"/>
  </cols>
  <sheetData>
    <row r="1" spans="1:7" ht="12.75">
      <c r="A1" s="5"/>
      <c r="B1" s="80"/>
      <c r="C1" s="5"/>
      <c r="D1" s="5"/>
      <c r="E1" s="5"/>
      <c r="F1" s="5"/>
      <c r="G1" s="5"/>
    </row>
    <row r="2" spans="1:7" ht="15">
      <c r="A2" s="5"/>
      <c r="B2" s="80"/>
      <c r="C2" s="47"/>
      <c r="D2" s="47"/>
      <c r="E2" s="45"/>
      <c r="F2" s="45"/>
      <c r="G2" s="46" t="s">
        <v>211</v>
      </c>
    </row>
    <row r="3" spans="1:7" ht="15">
      <c r="A3" s="5"/>
      <c r="B3" s="424" t="s">
        <v>228</v>
      </c>
      <c r="C3" s="424"/>
      <c r="D3" s="424"/>
      <c r="E3" s="424"/>
      <c r="F3" s="424"/>
      <c r="G3" s="424"/>
    </row>
    <row r="4" spans="1:7" ht="15">
      <c r="A4" s="5"/>
      <c r="B4" s="424" t="s">
        <v>229</v>
      </c>
      <c r="C4" s="424"/>
      <c r="D4" s="424"/>
      <c r="E4" s="424"/>
      <c r="F4" s="424"/>
      <c r="G4" s="424"/>
    </row>
    <row r="5" spans="1:7" ht="15">
      <c r="A5" s="5"/>
      <c r="B5" s="441" t="s">
        <v>773</v>
      </c>
      <c r="C5" s="441"/>
      <c r="D5" s="441"/>
      <c r="E5" s="441"/>
      <c r="F5" s="441"/>
      <c r="G5" s="441"/>
    </row>
    <row r="6" spans="1:7" ht="15">
      <c r="A6" s="5"/>
      <c r="B6" s="441" t="s">
        <v>582</v>
      </c>
      <c r="C6" s="441"/>
      <c r="D6" s="441"/>
      <c r="E6" s="441"/>
      <c r="F6" s="441"/>
      <c r="G6" s="441"/>
    </row>
    <row r="7" spans="1:7" ht="15">
      <c r="A7" s="5"/>
      <c r="B7" s="80"/>
      <c r="C7" s="424" t="s">
        <v>596</v>
      </c>
      <c r="D7" s="424"/>
      <c r="E7" s="424"/>
      <c r="F7" s="424"/>
      <c r="G7" s="424"/>
    </row>
    <row r="8" spans="1:7" ht="12.75">
      <c r="A8" s="5"/>
      <c r="B8" s="80"/>
      <c r="C8" s="5"/>
      <c r="D8" s="5"/>
      <c r="E8" s="5"/>
      <c r="F8" s="5"/>
      <c r="G8" s="5"/>
    </row>
    <row r="10" spans="1:7" ht="18.75">
      <c r="A10" s="43"/>
      <c r="B10" s="450" t="s">
        <v>192</v>
      </c>
      <c r="C10" s="450"/>
      <c r="D10" s="450"/>
      <c r="E10" s="450"/>
      <c r="F10" s="450"/>
      <c r="G10" s="450"/>
    </row>
    <row r="11" spans="1:7" ht="18.75">
      <c r="A11" s="5"/>
      <c r="B11" s="450"/>
      <c r="C11" s="450"/>
      <c r="D11" s="450"/>
      <c r="E11" s="450"/>
      <c r="F11" s="450"/>
      <c r="G11" s="10" t="s">
        <v>638</v>
      </c>
    </row>
    <row r="12" spans="1:7" ht="12.75">
      <c r="A12" s="442" t="s">
        <v>455</v>
      </c>
      <c r="B12" s="444" t="s">
        <v>456</v>
      </c>
      <c r="C12" s="446" t="s">
        <v>457</v>
      </c>
      <c r="D12" s="446" t="s">
        <v>458</v>
      </c>
      <c r="E12" s="446" t="s">
        <v>459</v>
      </c>
      <c r="F12" s="446" t="s">
        <v>460</v>
      </c>
      <c r="G12" s="448" t="s">
        <v>349</v>
      </c>
    </row>
    <row r="13" spans="1:7" ht="24" customHeight="1">
      <c r="A13" s="443"/>
      <c r="B13" s="445"/>
      <c r="C13" s="447"/>
      <c r="D13" s="447"/>
      <c r="E13" s="447"/>
      <c r="F13" s="447"/>
      <c r="G13" s="449"/>
    </row>
    <row r="14" spans="1:7" ht="12.75">
      <c r="A14" s="88" t="s">
        <v>812</v>
      </c>
      <c r="B14" s="89">
        <v>2</v>
      </c>
      <c r="C14" s="53" t="s">
        <v>813</v>
      </c>
      <c r="D14" s="53" t="s">
        <v>687</v>
      </c>
      <c r="E14" s="53" t="s">
        <v>814</v>
      </c>
      <c r="F14" s="53" t="s">
        <v>815</v>
      </c>
      <c r="G14" s="172">
        <v>7</v>
      </c>
    </row>
    <row r="15" spans="1:7" ht="33.75" customHeight="1">
      <c r="A15" s="203" t="s">
        <v>461</v>
      </c>
      <c r="B15" s="226" t="s">
        <v>462</v>
      </c>
      <c r="C15" s="173" t="s">
        <v>463</v>
      </c>
      <c r="D15" s="173"/>
      <c r="E15" s="173"/>
      <c r="F15" s="173"/>
      <c r="G15" s="174">
        <f>G16+G22+G60+G32+G47+G52+G65</f>
        <v>227152.5179</v>
      </c>
    </row>
    <row r="16" spans="1:7" ht="35.25" customHeight="1">
      <c r="A16" s="203"/>
      <c r="B16" s="227" t="s">
        <v>465</v>
      </c>
      <c r="C16" s="173" t="s">
        <v>463</v>
      </c>
      <c r="D16" s="173" t="s">
        <v>466</v>
      </c>
      <c r="E16" s="173"/>
      <c r="F16" s="173"/>
      <c r="G16" s="174">
        <f>G17</f>
        <v>7101.384</v>
      </c>
    </row>
    <row r="17" spans="1:7" ht="27" customHeight="1">
      <c r="A17" s="203"/>
      <c r="B17" s="228" t="s">
        <v>306</v>
      </c>
      <c r="C17" s="175" t="s">
        <v>463</v>
      </c>
      <c r="D17" s="175" t="s">
        <v>466</v>
      </c>
      <c r="E17" s="175" t="s">
        <v>307</v>
      </c>
      <c r="F17" s="175"/>
      <c r="G17" s="176">
        <f>G18</f>
        <v>7101.384</v>
      </c>
    </row>
    <row r="18" spans="1:7" ht="54" customHeight="1">
      <c r="A18" s="203"/>
      <c r="B18" s="229" t="s">
        <v>656</v>
      </c>
      <c r="C18" s="175" t="s">
        <v>463</v>
      </c>
      <c r="D18" s="175" t="s">
        <v>466</v>
      </c>
      <c r="E18" s="175" t="s">
        <v>308</v>
      </c>
      <c r="F18" s="175"/>
      <c r="G18" s="176">
        <f>G19+G20+G21</f>
        <v>7101.384</v>
      </c>
    </row>
    <row r="19" spans="1:7" ht="57" customHeight="1">
      <c r="A19" s="203"/>
      <c r="B19" s="229" t="s">
        <v>412</v>
      </c>
      <c r="C19" s="175" t="s">
        <v>463</v>
      </c>
      <c r="D19" s="175" t="s">
        <v>466</v>
      </c>
      <c r="E19" s="175" t="s">
        <v>308</v>
      </c>
      <c r="F19" s="175" t="s">
        <v>415</v>
      </c>
      <c r="G19" s="176">
        <v>6560.884</v>
      </c>
    </row>
    <row r="20" spans="1:7" ht="32.25" customHeight="1">
      <c r="A20" s="203"/>
      <c r="B20" s="229" t="s">
        <v>413</v>
      </c>
      <c r="C20" s="175" t="s">
        <v>463</v>
      </c>
      <c r="D20" s="175" t="s">
        <v>466</v>
      </c>
      <c r="E20" s="175" t="s">
        <v>308</v>
      </c>
      <c r="F20" s="175" t="s">
        <v>416</v>
      </c>
      <c r="G20" s="176">
        <v>532.5</v>
      </c>
    </row>
    <row r="21" spans="1:7" ht="21" customHeight="1">
      <c r="A21" s="203"/>
      <c r="B21" s="229" t="s">
        <v>414</v>
      </c>
      <c r="C21" s="175" t="s">
        <v>463</v>
      </c>
      <c r="D21" s="175" t="s">
        <v>466</v>
      </c>
      <c r="E21" s="175" t="s">
        <v>308</v>
      </c>
      <c r="F21" s="175" t="s">
        <v>417</v>
      </c>
      <c r="G21" s="176">
        <v>8</v>
      </c>
    </row>
    <row r="22" spans="1:7" ht="21.75" customHeight="1">
      <c r="A22" s="203"/>
      <c r="B22" s="230" t="s">
        <v>683</v>
      </c>
      <c r="C22" s="173" t="s">
        <v>463</v>
      </c>
      <c r="D22" s="173" t="s">
        <v>684</v>
      </c>
      <c r="E22" s="173"/>
      <c r="F22" s="173"/>
      <c r="G22" s="174">
        <f>G23</f>
        <v>89621.5229</v>
      </c>
    </row>
    <row r="23" spans="1:7" ht="36.75" customHeight="1">
      <c r="A23" s="203"/>
      <c r="B23" s="231" t="s">
        <v>309</v>
      </c>
      <c r="C23" s="175" t="s">
        <v>463</v>
      </c>
      <c r="D23" s="175" t="s">
        <v>684</v>
      </c>
      <c r="E23" s="175" t="s">
        <v>310</v>
      </c>
      <c r="F23" s="175"/>
      <c r="G23" s="176">
        <f>G24</f>
        <v>89621.5229</v>
      </c>
    </row>
    <row r="24" spans="1:7" ht="47.25" customHeight="1">
      <c r="A24" s="203"/>
      <c r="B24" s="231" t="s">
        <v>173</v>
      </c>
      <c r="C24" s="175" t="s">
        <v>463</v>
      </c>
      <c r="D24" s="175" t="s">
        <v>174</v>
      </c>
      <c r="E24" s="175" t="s">
        <v>175</v>
      </c>
      <c r="F24" s="175"/>
      <c r="G24" s="176">
        <f>G25+G29</f>
        <v>89621.5229</v>
      </c>
    </row>
    <row r="25" spans="1:7" ht="101.25" customHeight="1">
      <c r="A25" s="203"/>
      <c r="B25" s="228" t="s">
        <v>783</v>
      </c>
      <c r="C25" s="175" t="s">
        <v>463</v>
      </c>
      <c r="D25" s="175" t="s">
        <v>684</v>
      </c>
      <c r="E25" s="175" t="s">
        <v>784</v>
      </c>
      <c r="F25" s="175"/>
      <c r="G25" s="176">
        <f>G26+G27+G28</f>
        <v>62463.522899999996</v>
      </c>
    </row>
    <row r="26" spans="1:7" ht="51">
      <c r="A26" s="203"/>
      <c r="B26" s="229" t="s">
        <v>412</v>
      </c>
      <c r="C26" s="175" t="s">
        <v>463</v>
      </c>
      <c r="D26" s="175" t="s">
        <v>684</v>
      </c>
      <c r="E26" s="175" t="s">
        <v>784</v>
      </c>
      <c r="F26" s="175" t="s">
        <v>415</v>
      </c>
      <c r="G26" s="176">
        <v>34783.646</v>
      </c>
    </row>
    <row r="27" spans="1:7" ht="25.5">
      <c r="A27" s="203"/>
      <c r="B27" s="229" t="s">
        <v>413</v>
      </c>
      <c r="C27" s="175" t="s">
        <v>463</v>
      </c>
      <c r="D27" s="175" t="s">
        <v>684</v>
      </c>
      <c r="E27" s="175" t="s">
        <v>784</v>
      </c>
      <c r="F27" s="175" t="s">
        <v>416</v>
      </c>
      <c r="G27" s="176">
        <v>26808.6989</v>
      </c>
    </row>
    <row r="28" spans="1:7" ht="12.75">
      <c r="A28" s="203"/>
      <c r="B28" s="229" t="s">
        <v>414</v>
      </c>
      <c r="C28" s="175" t="s">
        <v>463</v>
      </c>
      <c r="D28" s="175" t="s">
        <v>684</v>
      </c>
      <c r="E28" s="175" t="s">
        <v>784</v>
      </c>
      <c r="F28" s="175" t="s">
        <v>417</v>
      </c>
      <c r="G28" s="176">
        <v>871.178</v>
      </c>
    </row>
    <row r="29" spans="1:7" ht="102">
      <c r="A29" s="203"/>
      <c r="B29" s="228" t="s">
        <v>785</v>
      </c>
      <c r="C29" s="175" t="s">
        <v>463</v>
      </c>
      <c r="D29" s="175" t="s">
        <v>684</v>
      </c>
      <c r="E29" s="175" t="s">
        <v>786</v>
      </c>
      <c r="F29" s="175"/>
      <c r="G29" s="176">
        <f>G30+G31</f>
        <v>27158</v>
      </c>
    </row>
    <row r="30" spans="1:7" ht="51">
      <c r="A30" s="203"/>
      <c r="B30" s="229" t="s">
        <v>412</v>
      </c>
      <c r="C30" s="175" t="s">
        <v>463</v>
      </c>
      <c r="D30" s="175" t="s">
        <v>684</v>
      </c>
      <c r="E30" s="175" t="s">
        <v>786</v>
      </c>
      <c r="F30" s="175" t="s">
        <v>415</v>
      </c>
      <c r="G30" s="176">
        <v>26098.46251</v>
      </c>
    </row>
    <row r="31" spans="1:7" ht="25.5">
      <c r="A31" s="203"/>
      <c r="B31" s="229" t="s">
        <v>413</v>
      </c>
      <c r="C31" s="175" t="s">
        <v>463</v>
      </c>
      <c r="D31" s="175" t="s">
        <v>684</v>
      </c>
      <c r="E31" s="175" t="s">
        <v>786</v>
      </c>
      <c r="F31" s="175" t="s">
        <v>416</v>
      </c>
      <c r="G31" s="176">
        <v>1059.53749</v>
      </c>
    </row>
    <row r="32" spans="1:7" ht="12.75">
      <c r="A32" s="203"/>
      <c r="B32" s="226" t="s">
        <v>679</v>
      </c>
      <c r="C32" s="173" t="s">
        <v>463</v>
      </c>
      <c r="D32" s="173" t="s">
        <v>680</v>
      </c>
      <c r="E32" s="173"/>
      <c r="F32" s="173"/>
      <c r="G32" s="174">
        <f>SUM(G33)</f>
        <v>129119.861</v>
      </c>
    </row>
    <row r="33" spans="1:7" ht="25.5">
      <c r="A33" s="203"/>
      <c r="B33" s="231" t="s">
        <v>787</v>
      </c>
      <c r="C33" s="175" t="s">
        <v>463</v>
      </c>
      <c r="D33" s="175" t="s">
        <v>680</v>
      </c>
      <c r="E33" s="175" t="s">
        <v>310</v>
      </c>
      <c r="F33" s="175"/>
      <c r="G33" s="176">
        <f>SUM(G34)</f>
        <v>129119.861</v>
      </c>
    </row>
    <row r="34" spans="1:7" ht="38.25">
      <c r="A34" s="203"/>
      <c r="B34" s="231" t="s">
        <v>169</v>
      </c>
      <c r="C34" s="175" t="s">
        <v>170</v>
      </c>
      <c r="D34" s="175" t="s">
        <v>680</v>
      </c>
      <c r="E34" s="175" t="s">
        <v>171</v>
      </c>
      <c r="F34" s="175"/>
      <c r="G34" s="176">
        <f>G35+G39+G42+G45</f>
        <v>129119.861</v>
      </c>
    </row>
    <row r="35" spans="1:7" ht="89.25">
      <c r="A35" s="203"/>
      <c r="B35" s="228" t="s">
        <v>751</v>
      </c>
      <c r="C35" s="175" t="s">
        <v>463</v>
      </c>
      <c r="D35" s="175" t="s">
        <v>680</v>
      </c>
      <c r="E35" s="175" t="s">
        <v>752</v>
      </c>
      <c r="F35" s="175"/>
      <c r="G35" s="176">
        <f>G36+G37+G38</f>
        <v>26325.861</v>
      </c>
    </row>
    <row r="36" spans="1:7" ht="51">
      <c r="A36" s="203"/>
      <c r="B36" s="229" t="s">
        <v>412</v>
      </c>
      <c r="C36" s="175" t="s">
        <v>463</v>
      </c>
      <c r="D36" s="175" t="s">
        <v>680</v>
      </c>
      <c r="E36" s="175" t="s">
        <v>752</v>
      </c>
      <c r="F36" s="175" t="s">
        <v>415</v>
      </c>
      <c r="G36" s="176">
        <v>2800</v>
      </c>
    </row>
    <row r="37" spans="1:7" ht="25.5">
      <c r="A37" s="203"/>
      <c r="B37" s="229" t="s">
        <v>413</v>
      </c>
      <c r="C37" s="175" t="s">
        <v>463</v>
      </c>
      <c r="D37" s="175" t="s">
        <v>680</v>
      </c>
      <c r="E37" s="175" t="s">
        <v>752</v>
      </c>
      <c r="F37" s="175" t="s">
        <v>416</v>
      </c>
      <c r="G37" s="176">
        <v>22259.425</v>
      </c>
    </row>
    <row r="38" spans="1:7" ht="12.75">
      <c r="A38" s="203"/>
      <c r="B38" s="229" t="s">
        <v>414</v>
      </c>
      <c r="C38" s="175" t="s">
        <v>463</v>
      </c>
      <c r="D38" s="175" t="s">
        <v>680</v>
      </c>
      <c r="E38" s="175" t="s">
        <v>752</v>
      </c>
      <c r="F38" s="175" t="s">
        <v>417</v>
      </c>
      <c r="G38" s="176">
        <v>1266.436</v>
      </c>
    </row>
    <row r="39" spans="1:7" ht="114.75">
      <c r="A39" s="203"/>
      <c r="B39" s="231" t="s">
        <v>753</v>
      </c>
      <c r="C39" s="175" t="s">
        <v>463</v>
      </c>
      <c r="D39" s="175" t="s">
        <v>680</v>
      </c>
      <c r="E39" s="175" t="s">
        <v>754</v>
      </c>
      <c r="F39" s="175"/>
      <c r="G39" s="176">
        <f>G40+G41</f>
        <v>93511</v>
      </c>
    </row>
    <row r="40" spans="1:7" ht="51">
      <c r="A40" s="203"/>
      <c r="B40" s="229" t="s">
        <v>412</v>
      </c>
      <c r="C40" s="175" t="s">
        <v>463</v>
      </c>
      <c r="D40" s="175" t="s">
        <v>680</v>
      </c>
      <c r="E40" s="175" t="s">
        <v>754</v>
      </c>
      <c r="F40" s="175" t="s">
        <v>415</v>
      </c>
      <c r="G40" s="176">
        <v>91500.52846</v>
      </c>
    </row>
    <row r="41" spans="1:7" ht="25.5">
      <c r="A41" s="203"/>
      <c r="B41" s="229" t="s">
        <v>413</v>
      </c>
      <c r="C41" s="175" t="s">
        <v>463</v>
      </c>
      <c r="D41" s="175" t="s">
        <v>680</v>
      </c>
      <c r="E41" s="175" t="s">
        <v>754</v>
      </c>
      <c r="F41" s="175" t="s">
        <v>416</v>
      </c>
      <c r="G41" s="176">
        <v>2010.47154</v>
      </c>
    </row>
    <row r="42" spans="1:7" ht="89.25">
      <c r="A42" s="203"/>
      <c r="B42" s="229" t="s">
        <v>755</v>
      </c>
      <c r="C42" s="175" t="s">
        <v>463</v>
      </c>
      <c r="D42" s="175" t="s">
        <v>680</v>
      </c>
      <c r="E42" s="175" t="s">
        <v>12</v>
      </c>
      <c r="F42" s="182"/>
      <c r="G42" s="176">
        <f>G43+G44</f>
        <v>8464</v>
      </c>
    </row>
    <row r="43" spans="1:7" ht="25.5">
      <c r="A43" s="203"/>
      <c r="B43" s="229" t="s">
        <v>413</v>
      </c>
      <c r="C43" s="175" t="s">
        <v>463</v>
      </c>
      <c r="D43" s="175" t="s">
        <v>680</v>
      </c>
      <c r="E43" s="175" t="s">
        <v>12</v>
      </c>
      <c r="F43" s="175" t="s">
        <v>416</v>
      </c>
      <c r="G43" s="176">
        <v>7744</v>
      </c>
    </row>
    <row r="44" spans="1:7" ht="19.5" customHeight="1">
      <c r="A44" s="203"/>
      <c r="B44" s="228" t="s">
        <v>394</v>
      </c>
      <c r="C44" s="175" t="s">
        <v>463</v>
      </c>
      <c r="D44" s="175" t="s">
        <v>680</v>
      </c>
      <c r="E44" s="175" t="s">
        <v>12</v>
      </c>
      <c r="F44" s="175" t="s">
        <v>395</v>
      </c>
      <c r="G44" s="176">
        <v>720</v>
      </c>
    </row>
    <row r="45" spans="1:7" ht="89.25">
      <c r="A45" s="203"/>
      <c r="B45" s="228" t="s">
        <v>756</v>
      </c>
      <c r="C45" s="175" t="s">
        <v>463</v>
      </c>
      <c r="D45" s="175" t="s">
        <v>680</v>
      </c>
      <c r="E45" s="175" t="s">
        <v>757</v>
      </c>
      <c r="F45" s="175"/>
      <c r="G45" s="176">
        <f>G46</f>
        <v>819</v>
      </c>
    </row>
    <row r="46" spans="1:7" ht="51">
      <c r="A46" s="203"/>
      <c r="B46" s="229" t="s">
        <v>412</v>
      </c>
      <c r="C46" s="175" t="s">
        <v>463</v>
      </c>
      <c r="D46" s="175" t="s">
        <v>680</v>
      </c>
      <c r="E46" s="175" t="s">
        <v>757</v>
      </c>
      <c r="F46" s="175" t="s">
        <v>415</v>
      </c>
      <c r="G46" s="176">
        <v>819</v>
      </c>
    </row>
    <row r="47" spans="1:7" ht="12.75">
      <c r="A47" s="203"/>
      <c r="B47" s="227" t="s">
        <v>637</v>
      </c>
      <c r="C47" s="173" t="s">
        <v>463</v>
      </c>
      <c r="D47" s="173" t="s">
        <v>681</v>
      </c>
      <c r="E47" s="182"/>
      <c r="F47" s="182"/>
      <c r="G47" s="174">
        <f>G49</f>
        <v>700</v>
      </c>
    </row>
    <row r="48" spans="1:7" ht="25.5">
      <c r="A48" s="203"/>
      <c r="B48" s="229" t="s">
        <v>758</v>
      </c>
      <c r="C48" s="175" t="s">
        <v>463</v>
      </c>
      <c r="D48" s="175" t="s">
        <v>681</v>
      </c>
      <c r="E48" s="175" t="s">
        <v>310</v>
      </c>
      <c r="F48" s="173"/>
      <c r="G48" s="176">
        <f>SUM(G49)</f>
        <v>700</v>
      </c>
    </row>
    <row r="49" spans="1:7" ht="51">
      <c r="A49" s="203"/>
      <c r="B49" s="229" t="s">
        <v>759</v>
      </c>
      <c r="C49" s="175" t="s">
        <v>463</v>
      </c>
      <c r="D49" s="175" t="s">
        <v>681</v>
      </c>
      <c r="E49" s="175" t="s">
        <v>764</v>
      </c>
      <c r="F49" s="175"/>
      <c r="G49" s="176">
        <f>SUM(G50)</f>
        <v>700</v>
      </c>
    </row>
    <row r="50" spans="1:7" ht="89.25">
      <c r="A50" s="203"/>
      <c r="B50" s="229" t="s">
        <v>761</v>
      </c>
      <c r="C50" s="175" t="s">
        <v>463</v>
      </c>
      <c r="D50" s="175" t="s">
        <v>681</v>
      </c>
      <c r="E50" s="175" t="s">
        <v>258</v>
      </c>
      <c r="F50" s="175"/>
      <c r="G50" s="176">
        <f>SUM(G51)</f>
        <v>700</v>
      </c>
    </row>
    <row r="51" spans="1:7" ht="25.5">
      <c r="A51" s="203"/>
      <c r="B51" s="229" t="s">
        <v>413</v>
      </c>
      <c r="C51" s="175" t="s">
        <v>463</v>
      </c>
      <c r="D51" s="175" t="s">
        <v>681</v>
      </c>
      <c r="E51" s="175" t="s">
        <v>258</v>
      </c>
      <c r="F51" s="175" t="s">
        <v>416</v>
      </c>
      <c r="G51" s="176">
        <v>700</v>
      </c>
    </row>
    <row r="52" spans="1:7" ht="12.75">
      <c r="A52" s="203"/>
      <c r="B52" s="227" t="s">
        <v>246</v>
      </c>
      <c r="C52" s="173" t="s">
        <v>463</v>
      </c>
      <c r="D52" s="173" t="s">
        <v>247</v>
      </c>
      <c r="E52" s="173"/>
      <c r="F52" s="173"/>
      <c r="G52" s="174">
        <f>SUM(G53)</f>
        <v>139</v>
      </c>
    </row>
    <row r="53" spans="1:7" ht="25.5">
      <c r="A53" s="203"/>
      <c r="B53" s="229" t="s">
        <v>787</v>
      </c>
      <c r="C53" s="175" t="s">
        <v>463</v>
      </c>
      <c r="D53" s="175" t="s">
        <v>247</v>
      </c>
      <c r="E53" s="175" t="s">
        <v>310</v>
      </c>
      <c r="F53" s="175"/>
      <c r="G53" s="176">
        <f>G54+G57</f>
        <v>139</v>
      </c>
    </row>
    <row r="54" spans="1:7" ht="38.25">
      <c r="A54" s="203"/>
      <c r="B54" s="229" t="s">
        <v>169</v>
      </c>
      <c r="C54" s="175" t="s">
        <v>463</v>
      </c>
      <c r="D54" s="175" t="s">
        <v>247</v>
      </c>
      <c r="E54" s="175" t="s">
        <v>171</v>
      </c>
      <c r="F54" s="175"/>
      <c r="G54" s="176">
        <f>G55</f>
        <v>113</v>
      </c>
    </row>
    <row r="55" spans="1:7" ht="76.5">
      <c r="A55" s="203"/>
      <c r="B55" s="229" t="s">
        <v>335</v>
      </c>
      <c r="C55" s="175" t="s">
        <v>463</v>
      </c>
      <c r="D55" s="175" t="s">
        <v>247</v>
      </c>
      <c r="E55" s="175" t="s">
        <v>336</v>
      </c>
      <c r="F55" s="175"/>
      <c r="G55" s="176">
        <f>SUM(G56)</f>
        <v>113</v>
      </c>
    </row>
    <row r="56" spans="1:7" ht="25.5">
      <c r="A56" s="203"/>
      <c r="B56" s="229" t="s">
        <v>413</v>
      </c>
      <c r="C56" s="175" t="s">
        <v>463</v>
      </c>
      <c r="D56" s="175" t="s">
        <v>247</v>
      </c>
      <c r="E56" s="175" t="s">
        <v>336</v>
      </c>
      <c r="F56" s="175" t="s">
        <v>416</v>
      </c>
      <c r="G56" s="176">
        <v>113</v>
      </c>
    </row>
    <row r="57" spans="1:7" ht="51">
      <c r="A57" s="203"/>
      <c r="B57" s="229" t="s">
        <v>763</v>
      </c>
      <c r="C57" s="175" t="s">
        <v>463</v>
      </c>
      <c r="D57" s="175" t="s">
        <v>247</v>
      </c>
      <c r="E57" s="175" t="s">
        <v>760</v>
      </c>
      <c r="F57" s="175"/>
      <c r="G57" s="176">
        <f>SUM(G58)</f>
        <v>26</v>
      </c>
    </row>
    <row r="58" spans="1:7" ht="89.25">
      <c r="A58" s="203"/>
      <c r="B58" s="229" t="s">
        <v>257</v>
      </c>
      <c r="C58" s="175" t="s">
        <v>463</v>
      </c>
      <c r="D58" s="175" t="s">
        <v>247</v>
      </c>
      <c r="E58" s="175" t="s">
        <v>762</v>
      </c>
      <c r="F58" s="175"/>
      <c r="G58" s="176">
        <f>G59</f>
        <v>26</v>
      </c>
    </row>
    <row r="59" spans="1:7" ht="25.5">
      <c r="A59" s="203"/>
      <c r="B59" s="229" t="s">
        <v>413</v>
      </c>
      <c r="C59" s="175" t="s">
        <v>463</v>
      </c>
      <c r="D59" s="175" t="s">
        <v>247</v>
      </c>
      <c r="E59" s="175" t="s">
        <v>762</v>
      </c>
      <c r="F59" s="175" t="s">
        <v>416</v>
      </c>
      <c r="G59" s="176">
        <v>26</v>
      </c>
    </row>
    <row r="60" spans="1:7" ht="12.75">
      <c r="A60" s="203"/>
      <c r="B60" s="230" t="s">
        <v>806</v>
      </c>
      <c r="C60" s="175" t="s">
        <v>463</v>
      </c>
      <c r="D60" s="173" t="s">
        <v>804</v>
      </c>
      <c r="E60" s="173"/>
      <c r="F60" s="175"/>
      <c r="G60" s="174">
        <f>G61</f>
        <v>72</v>
      </c>
    </row>
    <row r="61" spans="1:7" ht="25.5">
      <c r="A61" s="203"/>
      <c r="B61" s="231" t="s">
        <v>259</v>
      </c>
      <c r="C61" s="175" t="s">
        <v>463</v>
      </c>
      <c r="D61" s="175" t="s">
        <v>804</v>
      </c>
      <c r="E61" s="175" t="s">
        <v>674</v>
      </c>
      <c r="F61" s="173"/>
      <c r="G61" s="176">
        <f>SUM(G62)</f>
        <v>72</v>
      </c>
    </row>
    <row r="62" spans="1:7" ht="38.25">
      <c r="A62" s="203"/>
      <c r="B62" s="232" t="s">
        <v>692</v>
      </c>
      <c r="C62" s="175" t="s">
        <v>463</v>
      </c>
      <c r="D62" s="175" t="s">
        <v>804</v>
      </c>
      <c r="E62" s="175" t="s">
        <v>260</v>
      </c>
      <c r="F62" s="173"/>
      <c r="G62" s="176">
        <f>SUM(G63)</f>
        <v>72</v>
      </c>
    </row>
    <row r="63" spans="1:7" ht="102">
      <c r="A63" s="203"/>
      <c r="B63" s="233" t="s">
        <v>261</v>
      </c>
      <c r="C63" s="175" t="s">
        <v>463</v>
      </c>
      <c r="D63" s="175" t="s">
        <v>804</v>
      </c>
      <c r="E63" s="175" t="s">
        <v>262</v>
      </c>
      <c r="F63" s="175"/>
      <c r="G63" s="176">
        <f>SUM(G64)</f>
        <v>72</v>
      </c>
    </row>
    <row r="64" spans="1:7" ht="12.75">
      <c r="A64" s="203"/>
      <c r="B64" s="228" t="s">
        <v>394</v>
      </c>
      <c r="C64" s="175" t="s">
        <v>463</v>
      </c>
      <c r="D64" s="175" t="s">
        <v>804</v>
      </c>
      <c r="E64" s="175" t="s">
        <v>262</v>
      </c>
      <c r="F64" s="175" t="s">
        <v>395</v>
      </c>
      <c r="G64" s="176">
        <v>72</v>
      </c>
    </row>
    <row r="65" spans="1:7" ht="12.75">
      <c r="A65" s="203"/>
      <c r="B65" s="226" t="s">
        <v>808</v>
      </c>
      <c r="C65" s="173" t="s">
        <v>463</v>
      </c>
      <c r="D65" s="173" t="s">
        <v>472</v>
      </c>
      <c r="E65" s="175"/>
      <c r="F65" s="175"/>
      <c r="G65" s="176">
        <f>G66</f>
        <v>398.75</v>
      </c>
    </row>
    <row r="66" spans="1:7" ht="63.75">
      <c r="A66" s="203"/>
      <c r="B66" s="229" t="s">
        <v>602</v>
      </c>
      <c r="C66" s="175" t="s">
        <v>463</v>
      </c>
      <c r="D66" s="175" t="s">
        <v>472</v>
      </c>
      <c r="E66" s="175" t="s">
        <v>603</v>
      </c>
      <c r="F66" s="175"/>
      <c r="G66" s="176">
        <f>G67</f>
        <v>398.75</v>
      </c>
    </row>
    <row r="67" spans="1:7" ht="12.75">
      <c r="A67" s="203"/>
      <c r="B67" s="229" t="s">
        <v>394</v>
      </c>
      <c r="C67" s="175" t="s">
        <v>463</v>
      </c>
      <c r="D67" s="175" t="s">
        <v>472</v>
      </c>
      <c r="E67" s="175" t="s">
        <v>603</v>
      </c>
      <c r="F67" s="175" t="s">
        <v>395</v>
      </c>
      <c r="G67" s="176">
        <v>398.75</v>
      </c>
    </row>
    <row r="68" spans="1:7" ht="12.75">
      <c r="A68" s="203" t="s">
        <v>467</v>
      </c>
      <c r="B68" s="226" t="s">
        <v>468</v>
      </c>
      <c r="C68" s="173" t="s">
        <v>469</v>
      </c>
      <c r="D68" s="173"/>
      <c r="E68" s="173"/>
      <c r="F68" s="173"/>
      <c r="G68" s="181">
        <f>G69+G73+G91+G95+G112+G117+G124+G133+G140+G144+G150+G161+G167+G175+G186+G191+G196+G208+G224+G181+G228</f>
        <v>156660.33487</v>
      </c>
    </row>
    <row r="69" spans="1:7" ht="25.5">
      <c r="A69" s="203"/>
      <c r="B69" s="230" t="s">
        <v>209</v>
      </c>
      <c r="C69" s="173" t="s">
        <v>469</v>
      </c>
      <c r="D69" s="173" t="s">
        <v>470</v>
      </c>
      <c r="E69" s="173"/>
      <c r="F69" s="173"/>
      <c r="G69" s="174">
        <f>G70</f>
        <v>3641.12</v>
      </c>
    </row>
    <row r="70" spans="1:7" ht="12.75">
      <c r="A70" s="203"/>
      <c r="B70" s="228" t="s">
        <v>306</v>
      </c>
      <c r="C70" s="175" t="s">
        <v>469</v>
      </c>
      <c r="D70" s="175" t="s">
        <v>470</v>
      </c>
      <c r="E70" s="175" t="s">
        <v>307</v>
      </c>
      <c r="F70" s="175"/>
      <c r="G70" s="176">
        <f>G71</f>
        <v>3641.12</v>
      </c>
    </row>
    <row r="71" spans="1:7" ht="12.75">
      <c r="A71" s="203"/>
      <c r="B71" s="229" t="s">
        <v>263</v>
      </c>
      <c r="C71" s="175" t="s">
        <v>469</v>
      </c>
      <c r="D71" s="175" t="s">
        <v>470</v>
      </c>
      <c r="E71" s="175" t="s">
        <v>264</v>
      </c>
      <c r="F71" s="175"/>
      <c r="G71" s="176">
        <f>G72</f>
        <v>3641.12</v>
      </c>
    </row>
    <row r="72" spans="1:7" ht="51">
      <c r="A72" s="203"/>
      <c r="B72" s="229" t="s">
        <v>412</v>
      </c>
      <c r="C72" s="175" t="s">
        <v>469</v>
      </c>
      <c r="D72" s="175" t="s">
        <v>470</v>
      </c>
      <c r="E72" s="175" t="s">
        <v>264</v>
      </c>
      <c r="F72" s="175" t="s">
        <v>415</v>
      </c>
      <c r="G72" s="176">
        <v>3641.12</v>
      </c>
    </row>
    <row r="73" spans="1:7" ht="38.25">
      <c r="A73" s="203"/>
      <c r="B73" s="230" t="s">
        <v>471</v>
      </c>
      <c r="C73" s="173" t="s">
        <v>469</v>
      </c>
      <c r="D73" s="173" t="s">
        <v>385</v>
      </c>
      <c r="E73" s="173"/>
      <c r="F73" s="173"/>
      <c r="G73" s="174">
        <f>G74</f>
        <v>29902.729</v>
      </c>
    </row>
    <row r="74" spans="1:7" ht="12.75">
      <c r="A74" s="203"/>
      <c r="B74" s="228" t="s">
        <v>306</v>
      </c>
      <c r="C74" s="175" t="s">
        <v>469</v>
      </c>
      <c r="D74" s="175" t="s">
        <v>385</v>
      </c>
      <c r="E74" s="175" t="s">
        <v>265</v>
      </c>
      <c r="F74" s="175"/>
      <c r="G74" s="176">
        <f>G75+G87+G89+G78+G83</f>
        <v>29902.729</v>
      </c>
    </row>
    <row r="75" spans="1:7" ht="51">
      <c r="A75" s="203"/>
      <c r="B75" s="234" t="s">
        <v>656</v>
      </c>
      <c r="C75" s="175" t="s">
        <v>469</v>
      </c>
      <c r="D75" s="175" t="s">
        <v>385</v>
      </c>
      <c r="E75" s="175" t="s">
        <v>308</v>
      </c>
      <c r="F75" s="175"/>
      <c r="G75" s="176">
        <f>G76+G77</f>
        <v>24475.729</v>
      </c>
    </row>
    <row r="76" spans="1:7" ht="51">
      <c r="A76" s="203"/>
      <c r="B76" s="229" t="s">
        <v>412</v>
      </c>
      <c r="C76" s="175" t="s">
        <v>469</v>
      </c>
      <c r="D76" s="175" t="s">
        <v>385</v>
      </c>
      <c r="E76" s="175" t="s">
        <v>308</v>
      </c>
      <c r="F76" s="175" t="s">
        <v>415</v>
      </c>
      <c r="G76" s="176">
        <v>24091.729</v>
      </c>
    </row>
    <row r="77" spans="1:7" ht="25.5">
      <c r="A77" s="203"/>
      <c r="B77" s="229" t="s">
        <v>413</v>
      </c>
      <c r="C77" s="175" t="s">
        <v>469</v>
      </c>
      <c r="D77" s="175" t="s">
        <v>385</v>
      </c>
      <c r="E77" s="175" t="s">
        <v>308</v>
      </c>
      <c r="F77" s="175" t="s">
        <v>416</v>
      </c>
      <c r="G77" s="176">
        <v>384</v>
      </c>
    </row>
    <row r="78" spans="1:7" ht="63.75">
      <c r="A78" s="203"/>
      <c r="B78" s="228" t="s">
        <v>282</v>
      </c>
      <c r="C78" s="175" t="s">
        <v>469</v>
      </c>
      <c r="D78" s="175" t="s">
        <v>385</v>
      </c>
      <c r="E78" s="175" t="s">
        <v>283</v>
      </c>
      <c r="F78" s="175"/>
      <c r="G78" s="176">
        <f>G79+G80</f>
        <v>1114</v>
      </c>
    </row>
    <row r="79" spans="1:7" ht="50.25" customHeight="1">
      <c r="A79" s="203"/>
      <c r="B79" s="229" t="s">
        <v>412</v>
      </c>
      <c r="C79" s="175" t="s">
        <v>469</v>
      </c>
      <c r="D79" s="175" t="s">
        <v>385</v>
      </c>
      <c r="E79" s="175" t="s">
        <v>283</v>
      </c>
      <c r="F79" s="175" t="s">
        <v>415</v>
      </c>
      <c r="G79" s="176">
        <v>1114</v>
      </c>
    </row>
    <row r="80" spans="1:7" ht="25.5" hidden="1">
      <c r="A80" s="203"/>
      <c r="B80" s="229" t="s">
        <v>413</v>
      </c>
      <c r="C80" s="175" t="s">
        <v>469</v>
      </c>
      <c r="D80" s="175" t="s">
        <v>385</v>
      </c>
      <c r="E80" s="175" t="s">
        <v>283</v>
      </c>
      <c r="F80" s="175" t="s">
        <v>416</v>
      </c>
      <c r="G80" s="176">
        <v>0</v>
      </c>
    </row>
    <row r="81" spans="1:7" ht="25.5">
      <c r="A81" s="203"/>
      <c r="B81" s="229" t="s">
        <v>259</v>
      </c>
      <c r="C81" s="175" t="s">
        <v>469</v>
      </c>
      <c r="D81" s="175" t="s">
        <v>385</v>
      </c>
      <c r="E81" s="175" t="s">
        <v>674</v>
      </c>
      <c r="F81" s="175"/>
      <c r="G81" s="176">
        <f>G82+G86</f>
        <v>4313</v>
      </c>
    </row>
    <row r="82" spans="1:7" ht="38.25">
      <c r="A82" s="203"/>
      <c r="B82" s="229" t="s">
        <v>284</v>
      </c>
      <c r="C82" s="175" t="s">
        <v>469</v>
      </c>
      <c r="D82" s="175" t="s">
        <v>385</v>
      </c>
      <c r="E82" s="175" t="s">
        <v>285</v>
      </c>
      <c r="F82" s="175"/>
      <c r="G82" s="176">
        <f>G83</f>
        <v>2866</v>
      </c>
    </row>
    <row r="83" spans="1:7" ht="76.5">
      <c r="A83" s="203"/>
      <c r="B83" s="228" t="s">
        <v>286</v>
      </c>
      <c r="C83" s="175" t="s">
        <v>469</v>
      </c>
      <c r="D83" s="175" t="s">
        <v>385</v>
      </c>
      <c r="E83" s="175" t="s">
        <v>287</v>
      </c>
      <c r="F83" s="175"/>
      <c r="G83" s="176">
        <f>G84+G85</f>
        <v>2866</v>
      </c>
    </row>
    <row r="84" spans="1:7" ht="51">
      <c r="A84" s="203"/>
      <c r="B84" s="229" t="s">
        <v>412</v>
      </c>
      <c r="C84" s="175" t="s">
        <v>469</v>
      </c>
      <c r="D84" s="175" t="s">
        <v>385</v>
      </c>
      <c r="E84" s="175" t="s">
        <v>287</v>
      </c>
      <c r="F84" s="175" t="s">
        <v>415</v>
      </c>
      <c r="G84" s="176">
        <v>2008.072</v>
      </c>
    </row>
    <row r="85" spans="1:7" ht="25.5">
      <c r="A85" s="203"/>
      <c r="B85" s="229" t="s">
        <v>413</v>
      </c>
      <c r="C85" s="175" t="s">
        <v>469</v>
      </c>
      <c r="D85" s="175" t="s">
        <v>385</v>
      </c>
      <c r="E85" s="175" t="s">
        <v>287</v>
      </c>
      <c r="F85" s="175" t="s">
        <v>416</v>
      </c>
      <c r="G85" s="176">
        <v>857.928</v>
      </c>
    </row>
    <row r="86" spans="1:7" ht="38.25">
      <c r="A86" s="203"/>
      <c r="B86" s="229" t="s">
        <v>692</v>
      </c>
      <c r="C86" s="175" t="s">
        <v>469</v>
      </c>
      <c r="D86" s="175" t="s">
        <v>385</v>
      </c>
      <c r="E86" s="175" t="s">
        <v>260</v>
      </c>
      <c r="F86" s="175"/>
      <c r="G86" s="176">
        <f>G87+G89</f>
        <v>1447</v>
      </c>
    </row>
    <row r="87" spans="1:7" ht="89.25">
      <c r="A87" s="203"/>
      <c r="B87" s="229" t="s">
        <v>693</v>
      </c>
      <c r="C87" s="175" t="s">
        <v>469</v>
      </c>
      <c r="D87" s="175" t="s">
        <v>385</v>
      </c>
      <c r="E87" s="175" t="s">
        <v>694</v>
      </c>
      <c r="F87" s="175"/>
      <c r="G87" s="176">
        <f>G88</f>
        <v>969</v>
      </c>
    </row>
    <row r="88" spans="1:7" ht="51">
      <c r="A88" s="203"/>
      <c r="B88" s="229" t="s">
        <v>412</v>
      </c>
      <c r="C88" s="175" t="s">
        <v>469</v>
      </c>
      <c r="D88" s="175" t="s">
        <v>385</v>
      </c>
      <c r="E88" s="175" t="s">
        <v>694</v>
      </c>
      <c r="F88" s="175" t="s">
        <v>415</v>
      </c>
      <c r="G88" s="176">
        <v>969</v>
      </c>
    </row>
    <row r="89" spans="1:7" ht="102">
      <c r="A89" s="203"/>
      <c r="B89" s="229" t="s">
        <v>220</v>
      </c>
      <c r="C89" s="175" t="s">
        <v>469</v>
      </c>
      <c r="D89" s="175" t="s">
        <v>385</v>
      </c>
      <c r="E89" s="175" t="s">
        <v>221</v>
      </c>
      <c r="F89" s="175"/>
      <c r="G89" s="176">
        <f>G90</f>
        <v>478</v>
      </c>
    </row>
    <row r="90" spans="1:7" ht="51">
      <c r="A90" s="203"/>
      <c r="B90" s="229" t="s">
        <v>412</v>
      </c>
      <c r="C90" s="175" t="s">
        <v>469</v>
      </c>
      <c r="D90" s="175" t="s">
        <v>385</v>
      </c>
      <c r="E90" s="175" t="s">
        <v>221</v>
      </c>
      <c r="F90" s="175" t="s">
        <v>415</v>
      </c>
      <c r="G90" s="176">
        <v>478</v>
      </c>
    </row>
    <row r="91" spans="1:7" ht="12.75">
      <c r="A91" s="203"/>
      <c r="B91" s="226" t="s">
        <v>386</v>
      </c>
      <c r="C91" s="173" t="s">
        <v>469</v>
      </c>
      <c r="D91" s="173" t="s">
        <v>663</v>
      </c>
      <c r="E91" s="173"/>
      <c r="F91" s="173"/>
      <c r="G91" s="174">
        <f>G92</f>
        <v>1000</v>
      </c>
    </row>
    <row r="92" spans="1:7" ht="13.5">
      <c r="A92" s="215"/>
      <c r="B92" s="231" t="s">
        <v>306</v>
      </c>
      <c r="C92" s="175" t="s">
        <v>469</v>
      </c>
      <c r="D92" s="175" t="s">
        <v>663</v>
      </c>
      <c r="E92" s="175" t="s">
        <v>307</v>
      </c>
      <c r="F92" s="175"/>
      <c r="G92" s="176">
        <f>G93</f>
        <v>1000</v>
      </c>
    </row>
    <row r="93" spans="1:7" ht="20.25" customHeight="1">
      <c r="A93" s="215"/>
      <c r="B93" s="228" t="s">
        <v>222</v>
      </c>
      <c r="C93" s="175" t="s">
        <v>469</v>
      </c>
      <c r="D93" s="175" t="s">
        <v>663</v>
      </c>
      <c r="E93" s="175" t="s">
        <v>223</v>
      </c>
      <c r="F93" s="175"/>
      <c r="G93" s="176">
        <f>G94</f>
        <v>1000</v>
      </c>
    </row>
    <row r="94" spans="1:7" ht="13.5">
      <c r="A94" s="215"/>
      <c r="B94" s="229" t="s">
        <v>414</v>
      </c>
      <c r="C94" s="175" t="s">
        <v>469</v>
      </c>
      <c r="D94" s="175" t="s">
        <v>663</v>
      </c>
      <c r="E94" s="175" t="s">
        <v>223</v>
      </c>
      <c r="F94" s="175" t="s">
        <v>417</v>
      </c>
      <c r="G94" s="176">
        <v>1000</v>
      </c>
    </row>
    <row r="95" spans="1:7" ht="12.75">
      <c r="A95" s="203"/>
      <c r="B95" s="230" t="s">
        <v>387</v>
      </c>
      <c r="C95" s="173" t="s">
        <v>469</v>
      </c>
      <c r="D95" s="173" t="s">
        <v>634</v>
      </c>
      <c r="E95" s="173"/>
      <c r="F95" s="173"/>
      <c r="G95" s="181">
        <f>G96+G102+G104+G110+G99+G108</f>
        <v>24107.105870000003</v>
      </c>
    </row>
    <row r="96" spans="1:7" ht="29.25" customHeight="1">
      <c r="A96" s="203"/>
      <c r="B96" s="228" t="s">
        <v>133</v>
      </c>
      <c r="C96" s="175" t="s">
        <v>469</v>
      </c>
      <c r="D96" s="175" t="s">
        <v>634</v>
      </c>
      <c r="E96" s="175" t="s">
        <v>205</v>
      </c>
      <c r="F96" s="173"/>
      <c r="G96" s="189">
        <f>G97+G98</f>
        <v>84</v>
      </c>
    </row>
    <row r="97" spans="1:7" ht="27.75" customHeight="1">
      <c r="A97" s="203"/>
      <c r="B97" s="85" t="s">
        <v>256</v>
      </c>
      <c r="C97" s="175" t="s">
        <v>469</v>
      </c>
      <c r="D97" s="175" t="s">
        <v>634</v>
      </c>
      <c r="E97" s="175" t="s">
        <v>205</v>
      </c>
      <c r="F97" s="175" t="s">
        <v>393</v>
      </c>
      <c r="G97" s="189">
        <v>29</v>
      </c>
    </row>
    <row r="98" spans="1:7" ht="20.25" customHeight="1">
      <c r="A98" s="203"/>
      <c r="B98" s="85" t="s">
        <v>414</v>
      </c>
      <c r="C98" s="175" t="s">
        <v>469</v>
      </c>
      <c r="D98" s="175" t="s">
        <v>634</v>
      </c>
      <c r="E98" s="175" t="s">
        <v>205</v>
      </c>
      <c r="F98" s="175" t="s">
        <v>417</v>
      </c>
      <c r="G98" s="189">
        <v>55</v>
      </c>
    </row>
    <row r="99" spans="1:7" ht="51">
      <c r="A99" s="203"/>
      <c r="B99" s="85" t="s">
        <v>4</v>
      </c>
      <c r="C99" s="175" t="s">
        <v>469</v>
      </c>
      <c r="D99" s="175" t="s">
        <v>634</v>
      </c>
      <c r="E99" s="175" t="s">
        <v>134</v>
      </c>
      <c r="F99" s="175"/>
      <c r="G99" s="189">
        <f>G100</f>
        <v>278.562</v>
      </c>
    </row>
    <row r="100" spans="1:7" ht="25.5">
      <c r="A100" s="203"/>
      <c r="B100" s="82" t="s">
        <v>256</v>
      </c>
      <c r="C100" s="175" t="s">
        <v>469</v>
      </c>
      <c r="D100" s="175" t="s">
        <v>634</v>
      </c>
      <c r="E100" s="175" t="s">
        <v>134</v>
      </c>
      <c r="F100" s="175" t="s">
        <v>393</v>
      </c>
      <c r="G100" s="189">
        <f>123.946+154.616</f>
        <v>278.562</v>
      </c>
    </row>
    <row r="101" spans="1:7" ht="12.75">
      <c r="A101" s="203"/>
      <c r="B101" s="228" t="s">
        <v>306</v>
      </c>
      <c r="C101" s="175" t="s">
        <v>469</v>
      </c>
      <c r="D101" s="175" t="s">
        <v>634</v>
      </c>
      <c r="E101" s="175" t="s">
        <v>307</v>
      </c>
      <c r="F101" s="175"/>
      <c r="G101" s="176">
        <f>G102+G104</f>
        <v>21527.15668</v>
      </c>
    </row>
    <row r="102" spans="1:7" ht="38.25">
      <c r="A102" s="203"/>
      <c r="B102" s="228" t="s">
        <v>224</v>
      </c>
      <c r="C102" s="175" t="s">
        <v>469</v>
      </c>
      <c r="D102" s="175" t="s">
        <v>634</v>
      </c>
      <c r="E102" s="175" t="s">
        <v>225</v>
      </c>
      <c r="F102" s="175"/>
      <c r="G102" s="176">
        <f>G103</f>
        <v>740.6</v>
      </c>
    </row>
    <row r="103" spans="1:7" ht="25.5">
      <c r="A103" s="203"/>
      <c r="B103" s="229" t="s">
        <v>413</v>
      </c>
      <c r="C103" s="175" t="s">
        <v>469</v>
      </c>
      <c r="D103" s="175" t="s">
        <v>634</v>
      </c>
      <c r="E103" s="175" t="s">
        <v>225</v>
      </c>
      <c r="F103" s="175" t="s">
        <v>416</v>
      </c>
      <c r="G103" s="176">
        <v>740.6</v>
      </c>
    </row>
    <row r="104" spans="1:7" ht="25.5">
      <c r="A104" s="203"/>
      <c r="B104" s="228" t="s">
        <v>359</v>
      </c>
      <c r="C104" s="175" t="s">
        <v>469</v>
      </c>
      <c r="D104" s="175" t="s">
        <v>634</v>
      </c>
      <c r="E104" s="175" t="s">
        <v>360</v>
      </c>
      <c r="F104" s="175"/>
      <c r="G104" s="176">
        <f>G105+G106+G107</f>
        <v>20786.55668</v>
      </c>
    </row>
    <row r="105" spans="1:7" ht="51">
      <c r="A105" s="203"/>
      <c r="B105" s="229" t="s">
        <v>412</v>
      </c>
      <c r="C105" s="175" t="s">
        <v>469</v>
      </c>
      <c r="D105" s="175" t="s">
        <v>634</v>
      </c>
      <c r="E105" s="175" t="s">
        <v>360</v>
      </c>
      <c r="F105" s="175" t="s">
        <v>415</v>
      </c>
      <c r="G105" s="176">
        <v>11589.34868</v>
      </c>
    </row>
    <row r="106" spans="1:7" ht="25.5">
      <c r="A106" s="203"/>
      <c r="B106" s="229" t="s">
        <v>413</v>
      </c>
      <c r="C106" s="175" t="s">
        <v>469</v>
      </c>
      <c r="D106" s="175" t="s">
        <v>634</v>
      </c>
      <c r="E106" s="175" t="s">
        <v>360</v>
      </c>
      <c r="F106" s="175" t="s">
        <v>416</v>
      </c>
      <c r="G106" s="176">
        <v>8847.208</v>
      </c>
    </row>
    <row r="107" spans="1:7" ht="12.75">
      <c r="A107" s="203"/>
      <c r="B107" s="229" t="s">
        <v>414</v>
      </c>
      <c r="C107" s="175" t="s">
        <v>469</v>
      </c>
      <c r="D107" s="175" t="s">
        <v>634</v>
      </c>
      <c r="E107" s="175" t="s">
        <v>360</v>
      </c>
      <c r="F107" s="175" t="s">
        <v>417</v>
      </c>
      <c r="G107" s="176">
        <v>350</v>
      </c>
    </row>
    <row r="108" spans="1:7" ht="63.75">
      <c r="A108" s="203"/>
      <c r="B108" s="242" t="s">
        <v>357</v>
      </c>
      <c r="C108" s="175" t="s">
        <v>469</v>
      </c>
      <c r="D108" s="175" t="s">
        <v>634</v>
      </c>
      <c r="E108" s="175" t="s">
        <v>358</v>
      </c>
      <c r="F108" s="175"/>
      <c r="G108" s="176">
        <f>G109</f>
        <v>34.9</v>
      </c>
    </row>
    <row r="109" spans="1:7" ht="25.5">
      <c r="A109" s="203"/>
      <c r="B109" s="229" t="s">
        <v>413</v>
      </c>
      <c r="C109" s="175" t="s">
        <v>469</v>
      </c>
      <c r="D109" s="175" t="s">
        <v>634</v>
      </c>
      <c r="E109" s="175" t="s">
        <v>358</v>
      </c>
      <c r="F109" s="175" t="s">
        <v>416</v>
      </c>
      <c r="G109" s="176">
        <v>34.9</v>
      </c>
    </row>
    <row r="110" spans="1:7" ht="25.5">
      <c r="A110" s="203"/>
      <c r="B110" s="228" t="s">
        <v>419</v>
      </c>
      <c r="C110" s="175" t="s">
        <v>469</v>
      </c>
      <c r="D110" s="175" t="s">
        <v>634</v>
      </c>
      <c r="E110" s="175" t="s">
        <v>197</v>
      </c>
      <c r="F110" s="182"/>
      <c r="G110" s="176">
        <f>G111</f>
        <v>2182.48719</v>
      </c>
    </row>
    <row r="111" spans="1:7" ht="12.75">
      <c r="A111" s="203"/>
      <c r="B111" s="229" t="s">
        <v>414</v>
      </c>
      <c r="C111" s="175" t="s">
        <v>469</v>
      </c>
      <c r="D111" s="175" t="s">
        <v>634</v>
      </c>
      <c r="E111" s="175" t="s">
        <v>197</v>
      </c>
      <c r="F111" s="175" t="s">
        <v>417</v>
      </c>
      <c r="G111" s="176">
        <v>2182.48719</v>
      </c>
    </row>
    <row r="112" spans="1:7" ht="12.75">
      <c r="A112" s="203"/>
      <c r="B112" s="230" t="s">
        <v>388</v>
      </c>
      <c r="C112" s="173" t="s">
        <v>469</v>
      </c>
      <c r="D112" s="173" t="s">
        <v>389</v>
      </c>
      <c r="E112" s="173"/>
      <c r="F112" s="173"/>
      <c r="G112" s="174">
        <f>G114</f>
        <v>357.9</v>
      </c>
    </row>
    <row r="113" spans="1:7" ht="12.75">
      <c r="A113" s="203"/>
      <c r="B113" s="228" t="s">
        <v>306</v>
      </c>
      <c r="C113" s="175" t="s">
        <v>469</v>
      </c>
      <c r="D113" s="175" t="s">
        <v>389</v>
      </c>
      <c r="E113" s="175" t="s">
        <v>361</v>
      </c>
      <c r="F113" s="175"/>
      <c r="G113" s="176">
        <f>SUM(G114)</f>
        <v>357.9</v>
      </c>
    </row>
    <row r="114" spans="1:7" ht="38.25">
      <c r="A114" s="203"/>
      <c r="B114" s="229" t="s">
        <v>362</v>
      </c>
      <c r="C114" s="175" t="s">
        <v>469</v>
      </c>
      <c r="D114" s="175" t="s">
        <v>389</v>
      </c>
      <c r="E114" s="175" t="s">
        <v>363</v>
      </c>
      <c r="F114" s="175"/>
      <c r="G114" s="176">
        <f>G115</f>
        <v>357.9</v>
      </c>
    </row>
    <row r="115" spans="1:7" ht="12.75">
      <c r="A115" s="203"/>
      <c r="B115" s="235" t="s">
        <v>418</v>
      </c>
      <c r="C115" s="175" t="s">
        <v>469</v>
      </c>
      <c r="D115" s="175" t="s">
        <v>389</v>
      </c>
      <c r="E115" s="175" t="s">
        <v>363</v>
      </c>
      <c r="F115" s="175"/>
      <c r="G115" s="176">
        <f>G116</f>
        <v>357.9</v>
      </c>
    </row>
    <row r="116" spans="1:7" ht="51">
      <c r="A116" s="203"/>
      <c r="B116" s="229" t="s">
        <v>412</v>
      </c>
      <c r="C116" s="175" t="s">
        <v>469</v>
      </c>
      <c r="D116" s="175" t="s">
        <v>389</v>
      </c>
      <c r="E116" s="175" t="s">
        <v>363</v>
      </c>
      <c r="F116" s="175" t="s">
        <v>415</v>
      </c>
      <c r="G116" s="176">
        <v>357.9</v>
      </c>
    </row>
    <row r="117" spans="1:7" ht="12.75">
      <c r="A117" s="203"/>
      <c r="B117" s="227" t="s">
        <v>799</v>
      </c>
      <c r="C117" s="173" t="s">
        <v>469</v>
      </c>
      <c r="D117" s="173" t="s">
        <v>800</v>
      </c>
      <c r="E117" s="173"/>
      <c r="F117" s="173"/>
      <c r="G117" s="174">
        <f>G119</f>
        <v>382.3</v>
      </c>
    </row>
    <row r="118" spans="1:7" ht="12.75">
      <c r="A118" s="203"/>
      <c r="B118" s="229" t="s">
        <v>306</v>
      </c>
      <c r="C118" s="175" t="s">
        <v>469</v>
      </c>
      <c r="D118" s="175" t="s">
        <v>800</v>
      </c>
      <c r="E118" s="175" t="s">
        <v>307</v>
      </c>
      <c r="F118" s="175"/>
      <c r="G118" s="176">
        <f>SUM(G119)</f>
        <v>382.3</v>
      </c>
    </row>
    <row r="119" spans="1:7" ht="38.25">
      <c r="A119" s="203"/>
      <c r="B119" s="228" t="s">
        <v>364</v>
      </c>
      <c r="C119" s="175" t="s">
        <v>469</v>
      </c>
      <c r="D119" s="175" t="s">
        <v>800</v>
      </c>
      <c r="E119" s="175" t="s">
        <v>307</v>
      </c>
      <c r="F119" s="175"/>
      <c r="G119" s="176">
        <f>G121+G122+G123</f>
        <v>382.3</v>
      </c>
    </row>
    <row r="120" spans="1:7" ht="12.75">
      <c r="A120" s="203"/>
      <c r="B120" s="235" t="s">
        <v>418</v>
      </c>
      <c r="C120" s="182" t="s">
        <v>469</v>
      </c>
      <c r="D120" s="182" t="s">
        <v>800</v>
      </c>
      <c r="E120" s="182" t="s">
        <v>307</v>
      </c>
      <c r="F120" s="175"/>
      <c r="G120" s="183">
        <v>355</v>
      </c>
    </row>
    <row r="121" spans="1:7" ht="51">
      <c r="A121" s="203"/>
      <c r="B121" s="229" t="s">
        <v>412</v>
      </c>
      <c r="C121" s="175" t="s">
        <v>469</v>
      </c>
      <c r="D121" s="175" t="s">
        <v>800</v>
      </c>
      <c r="E121" s="175" t="s">
        <v>206</v>
      </c>
      <c r="F121" s="175" t="s">
        <v>415</v>
      </c>
      <c r="G121" s="176">
        <v>27.3</v>
      </c>
    </row>
    <row r="122" spans="1:7" ht="51">
      <c r="A122" s="203"/>
      <c r="B122" s="229" t="s">
        <v>412</v>
      </c>
      <c r="C122" s="175" t="s">
        <v>469</v>
      </c>
      <c r="D122" s="175" t="s">
        <v>800</v>
      </c>
      <c r="E122" s="175" t="s">
        <v>207</v>
      </c>
      <c r="F122" s="175" t="s">
        <v>415</v>
      </c>
      <c r="G122" s="176">
        <v>332.602</v>
      </c>
    </row>
    <row r="123" spans="1:7" ht="25.5">
      <c r="A123" s="203"/>
      <c r="B123" s="229" t="s">
        <v>413</v>
      </c>
      <c r="C123" s="175" t="s">
        <v>469</v>
      </c>
      <c r="D123" s="175" t="s">
        <v>800</v>
      </c>
      <c r="E123" s="175" t="s">
        <v>207</v>
      </c>
      <c r="F123" s="175" t="s">
        <v>416</v>
      </c>
      <c r="G123" s="176">
        <v>22.398</v>
      </c>
    </row>
    <row r="124" spans="1:7" ht="38.25">
      <c r="A124" s="203"/>
      <c r="B124" s="230" t="s">
        <v>390</v>
      </c>
      <c r="C124" s="173" t="s">
        <v>469</v>
      </c>
      <c r="D124" s="173" t="s">
        <v>391</v>
      </c>
      <c r="E124" s="173"/>
      <c r="F124" s="173"/>
      <c r="G124" s="174">
        <f>G125</f>
        <v>3832.958</v>
      </c>
    </row>
    <row r="125" spans="1:7" ht="12.75">
      <c r="A125" s="203"/>
      <c r="B125" s="228" t="s">
        <v>306</v>
      </c>
      <c r="C125" s="175" t="s">
        <v>469</v>
      </c>
      <c r="D125" s="175" t="s">
        <v>391</v>
      </c>
      <c r="E125" s="175" t="s">
        <v>307</v>
      </c>
      <c r="F125" s="175"/>
      <c r="G125" s="176">
        <f>G126+G128+G130</f>
        <v>3832.958</v>
      </c>
    </row>
    <row r="126" spans="1:7" ht="38.25">
      <c r="A126" s="203"/>
      <c r="B126" s="228" t="s">
        <v>365</v>
      </c>
      <c r="C126" s="175" t="s">
        <v>469</v>
      </c>
      <c r="D126" s="175" t="s">
        <v>391</v>
      </c>
      <c r="E126" s="175" t="s">
        <v>366</v>
      </c>
      <c r="F126" s="175"/>
      <c r="G126" s="176">
        <f>G127</f>
        <v>423.2</v>
      </c>
    </row>
    <row r="127" spans="1:7" ht="25.5">
      <c r="A127" s="203"/>
      <c r="B127" s="229" t="s">
        <v>413</v>
      </c>
      <c r="C127" s="175" t="s">
        <v>469</v>
      </c>
      <c r="D127" s="175" t="s">
        <v>391</v>
      </c>
      <c r="E127" s="175" t="s">
        <v>366</v>
      </c>
      <c r="F127" s="175" t="s">
        <v>416</v>
      </c>
      <c r="G127" s="176">
        <v>423.2</v>
      </c>
    </row>
    <row r="128" spans="1:7" ht="38.25">
      <c r="A128" s="203"/>
      <c r="B128" s="228" t="s">
        <v>367</v>
      </c>
      <c r="C128" s="175" t="s">
        <v>469</v>
      </c>
      <c r="D128" s="175" t="s">
        <v>391</v>
      </c>
      <c r="E128" s="175" t="s">
        <v>368</v>
      </c>
      <c r="F128" s="175"/>
      <c r="G128" s="176">
        <f>G129</f>
        <v>222.18</v>
      </c>
    </row>
    <row r="129" spans="1:7" ht="25.5">
      <c r="A129" s="203"/>
      <c r="B129" s="229" t="s">
        <v>413</v>
      </c>
      <c r="C129" s="175" t="s">
        <v>469</v>
      </c>
      <c r="D129" s="175" t="s">
        <v>391</v>
      </c>
      <c r="E129" s="175" t="s">
        <v>368</v>
      </c>
      <c r="F129" s="175" t="s">
        <v>416</v>
      </c>
      <c r="G129" s="176">
        <v>222.18</v>
      </c>
    </row>
    <row r="130" spans="1:7" ht="38.25">
      <c r="A130" s="215"/>
      <c r="B130" s="228" t="s">
        <v>369</v>
      </c>
      <c r="C130" s="175" t="s">
        <v>469</v>
      </c>
      <c r="D130" s="175" t="s">
        <v>391</v>
      </c>
      <c r="E130" s="175" t="s">
        <v>370</v>
      </c>
      <c r="F130" s="182"/>
      <c r="G130" s="176">
        <f>G131+G132</f>
        <v>3187.578</v>
      </c>
    </row>
    <row r="131" spans="1:7" ht="51">
      <c r="A131" s="215"/>
      <c r="B131" s="229" t="s">
        <v>412</v>
      </c>
      <c r="C131" s="175" t="s">
        <v>469</v>
      </c>
      <c r="D131" s="175" t="s">
        <v>391</v>
      </c>
      <c r="E131" s="175" t="s">
        <v>370</v>
      </c>
      <c r="F131" s="175" t="s">
        <v>415</v>
      </c>
      <c r="G131" s="176">
        <v>2896.538</v>
      </c>
    </row>
    <row r="132" spans="1:7" ht="25.5">
      <c r="A132" s="215"/>
      <c r="B132" s="229" t="s">
        <v>413</v>
      </c>
      <c r="C132" s="175" t="s">
        <v>469</v>
      </c>
      <c r="D132" s="175" t="s">
        <v>391</v>
      </c>
      <c r="E132" s="175" t="s">
        <v>370</v>
      </c>
      <c r="F132" s="175" t="s">
        <v>416</v>
      </c>
      <c r="G132" s="176">
        <v>291.04</v>
      </c>
    </row>
    <row r="133" spans="1:7" ht="25.5">
      <c r="A133" s="215"/>
      <c r="B133" s="227" t="s">
        <v>792</v>
      </c>
      <c r="C133" s="173" t="s">
        <v>469</v>
      </c>
      <c r="D133" s="173" t="s">
        <v>210</v>
      </c>
      <c r="E133" s="173"/>
      <c r="F133" s="173"/>
      <c r="G133" s="174">
        <f>SUM(G134+G137)</f>
        <v>510</v>
      </c>
    </row>
    <row r="134" spans="1:7" ht="38.25">
      <c r="A134" s="215"/>
      <c r="B134" s="228" t="s">
        <v>317</v>
      </c>
      <c r="C134" s="175" t="s">
        <v>469</v>
      </c>
      <c r="D134" s="175" t="s">
        <v>210</v>
      </c>
      <c r="E134" s="184" t="s">
        <v>318</v>
      </c>
      <c r="F134" s="175"/>
      <c r="G134" s="176">
        <f>SUM(G135)</f>
        <v>100</v>
      </c>
    </row>
    <row r="135" spans="1:7" ht="76.5">
      <c r="A135" s="215"/>
      <c r="B135" s="228" t="s">
        <v>319</v>
      </c>
      <c r="C135" s="175" t="s">
        <v>469</v>
      </c>
      <c r="D135" s="175" t="s">
        <v>210</v>
      </c>
      <c r="E135" s="184" t="s">
        <v>320</v>
      </c>
      <c r="F135" s="175"/>
      <c r="G135" s="176">
        <f>SUM(G136)</f>
        <v>100</v>
      </c>
    </row>
    <row r="136" spans="1:7" ht="25.5">
      <c r="A136" s="215"/>
      <c r="B136" s="229" t="s">
        <v>413</v>
      </c>
      <c r="C136" s="175" t="s">
        <v>469</v>
      </c>
      <c r="D136" s="175" t="s">
        <v>210</v>
      </c>
      <c r="E136" s="184" t="s">
        <v>320</v>
      </c>
      <c r="F136" s="175" t="s">
        <v>416</v>
      </c>
      <c r="G136" s="176">
        <v>100</v>
      </c>
    </row>
    <row r="137" spans="1:7" ht="38.25">
      <c r="A137" s="215"/>
      <c r="B137" s="228" t="s">
        <v>838</v>
      </c>
      <c r="C137" s="175" t="s">
        <v>469</v>
      </c>
      <c r="D137" s="175" t="s">
        <v>210</v>
      </c>
      <c r="E137" s="184" t="s">
        <v>321</v>
      </c>
      <c r="F137" s="175"/>
      <c r="G137" s="176">
        <f>SUM(G138)</f>
        <v>410</v>
      </c>
    </row>
    <row r="138" spans="1:7" ht="76.5">
      <c r="A138" s="215"/>
      <c r="B138" s="228" t="s">
        <v>839</v>
      </c>
      <c r="C138" s="175" t="s">
        <v>469</v>
      </c>
      <c r="D138" s="175" t="s">
        <v>210</v>
      </c>
      <c r="E138" s="184" t="s">
        <v>322</v>
      </c>
      <c r="F138" s="175"/>
      <c r="G138" s="176">
        <f>SUM(G139)</f>
        <v>410</v>
      </c>
    </row>
    <row r="139" spans="1:7" ht="25.5">
      <c r="A139" s="215"/>
      <c r="B139" s="229" t="s">
        <v>413</v>
      </c>
      <c r="C139" s="175" t="s">
        <v>469</v>
      </c>
      <c r="D139" s="175" t="s">
        <v>210</v>
      </c>
      <c r="E139" s="184" t="s">
        <v>322</v>
      </c>
      <c r="F139" s="175" t="s">
        <v>416</v>
      </c>
      <c r="G139" s="176">
        <v>410</v>
      </c>
    </row>
    <row r="140" spans="1:7" ht="12.75">
      <c r="A140" s="203"/>
      <c r="B140" s="230" t="s">
        <v>406</v>
      </c>
      <c r="C140" s="175" t="s">
        <v>469</v>
      </c>
      <c r="D140" s="173" t="s">
        <v>407</v>
      </c>
      <c r="E140" s="173"/>
      <c r="F140" s="173"/>
      <c r="G140" s="174">
        <f>G141</f>
        <v>4000</v>
      </c>
    </row>
    <row r="141" spans="1:7" ht="12.75">
      <c r="A141" s="203"/>
      <c r="B141" s="228" t="s">
        <v>306</v>
      </c>
      <c r="C141" s="175" t="s">
        <v>469</v>
      </c>
      <c r="D141" s="175" t="s">
        <v>407</v>
      </c>
      <c r="E141" s="175" t="s">
        <v>307</v>
      </c>
      <c r="F141" s="175"/>
      <c r="G141" s="176">
        <f>G142</f>
        <v>4000</v>
      </c>
    </row>
    <row r="142" spans="1:7" ht="25.5">
      <c r="A142" s="203"/>
      <c r="B142" s="228" t="s">
        <v>323</v>
      </c>
      <c r="C142" s="175" t="s">
        <v>469</v>
      </c>
      <c r="D142" s="175" t="s">
        <v>407</v>
      </c>
      <c r="E142" s="175" t="s">
        <v>324</v>
      </c>
      <c r="F142" s="175"/>
      <c r="G142" s="176">
        <f>G143</f>
        <v>4000</v>
      </c>
    </row>
    <row r="143" spans="1:7" ht="25.5">
      <c r="A143" s="203"/>
      <c r="B143" s="229" t="s">
        <v>413</v>
      </c>
      <c r="C143" s="175" t="s">
        <v>469</v>
      </c>
      <c r="D143" s="175" t="s">
        <v>407</v>
      </c>
      <c r="E143" s="175" t="s">
        <v>324</v>
      </c>
      <c r="F143" s="175" t="s">
        <v>416</v>
      </c>
      <c r="G143" s="176">
        <v>4000</v>
      </c>
    </row>
    <row r="144" spans="1:7" ht="12.75">
      <c r="A144" s="203"/>
      <c r="B144" s="226" t="s">
        <v>302</v>
      </c>
      <c r="C144" s="175" t="s">
        <v>469</v>
      </c>
      <c r="D144" s="173" t="s">
        <v>303</v>
      </c>
      <c r="E144" s="173"/>
      <c r="F144" s="173"/>
      <c r="G144" s="174">
        <f>G145</f>
        <v>4145</v>
      </c>
    </row>
    <row r="145" spans="1:7" ht="12.75">
      <c r="A145" s="219"/>
      <c r="B145" s="231" t="s">
        <v>306</v>
      </c>
      <c r="C145" s="175" t="s">
        <v>469</v>
      </c>
      <c r="D145" s="175" t="s">
        <v>303</v>
      </c>
      <c r="E145" s="175" t="s">
        <v>307</v>
      </c>
      <c r="F145" s="175"/>
      <c r="G145" s="176">
        <f>G146+G148</f>
        <v>4145</v>
      </c>
    </row>
    <row r="146" spans="1:7" ht="38.25">
      <c r="A146" s="203"/>
      <c r="B146" s="228" t="s">
        <v>325</v>
      </c>
      <c r="C146" s="175" t="s">
        <v>469</v>
      </c>
      <c r="D146" s="175" t="s">
        <v>303</v>
      </c>
      <c r="E146" s="175" t="s">
        <v>326</v>
      </c>
      <c r="F146" s="175"/>
      <c r="G146" s="176">
        <f>G147</f>
        <v>1500</v>
      </c>
    </row>
    <row r="147" spans="1:7" ht="12.75">
      <c r="A147" s="203"/>
      <c r="B147" s="229" t="s">
        <v>414</v>
      </c>
      <c r="C147" s="175" t="s">
        <v>469</v>
      </c>
      <c r="D147" s="175" t="s">
        <v>303</v>
      </c>
      <c r="E147" s="175" t="s">
        <v>326</v>
      </c>
      <c r="F147" s="175" t="s">
        <v>417</v>
      </c>
      <c r="G147" s="176">
        <v>1500</v>
      </c>
    </row>
    <row r="148" spans="1:7" ht="25.5">
      <c r="A148" s="203"/>
      <c r="B148" s="242" t="s">
        <v>327</v>
      </c>
      <c r="C148" s="175" t="s">
        <v>469</v>
      </c>
      <c r="D148" s="175" t="s">
        <v>303</v>
      </c>
      <c r="E148" s="175" t="s">
        <v>328</v>
      </c>
      <c r="F148" s="182"/>
      <c r="G148" s="176">
        <f>G149</f>
        <v>2645</v>
      </c>
    </row>
    <row r="149" spans="1:7" ht="25.5">
      <c r="A149" s="203"/>
      <c r="B149" s="229" t="s">
        <v>413</v>
      </c>
      <c r="C149" s="175" t="s">
        <v>469</v>
      </c>
      <c r="D149" s="175" t="s">
        <v>303</v>
      </c>
      <c r="E149" s="175" t="s">
        <v>328</v>
      </c>
      <c r="F149" s="175" t="s">
        <v>416</v>
      </c>
      <c r="G149" s="176">
        <v>2645</v>
      </c>
    </row>
    <row r="150" spans="1:7" ht="12.75">
      <c r="A150" s="203"/>
      <c r="B150" s="226" t="s">
        <v>242</v>
      </c>
      <c r="C150" s="173" t="s">
        <v>469</v>
      </c>
      <c r="D150" s="173" t="s">
        <v>243</v>
      </c>
      <c r="E150" s="173"/>
      <c r="F150" s="173"/>
      <c r="G150" s="174">
        <f>G151+G155+G157</f>
        <v>45308.556000000004</v>
      </c>
    </row>
    <row r="151" spans="1:7" ht="51">
      <c r="A151" s="203"/>
      <c r="B151" s="228" t="s">
        <v>707</v>
      </c>
      <c r="C151" s="175" t="s">
        <v>469</v>
      </c>
      <c r="D151" s="175" t="s">
        <v>243</v>
      </c>
      <c r="E151" s="175" t="s">
        <v>652</v>
      </c>
      <c r="F151" s="173"/>
      <c r="G151" s="174">
        <f>G152</f>
        <v>42038.04</v>
      </c>
    </row>
    <row r="152" spans="1:7" ht="102">
      <c r="A152" s="203"/>
      <c r="B152" s="229" t="s">
        <v>708</v>
      </c>
      <c r="C152" s="175" t="s">
        <v>469</v>
      </c>
      <c r="D152" s="175" t="s">
        <v>243</v>
      </c>
      <c r="E152" s="175" t="s">
        <v>654</v>
      </c>
      <c r="F152" s="175"/>
      <c r="G152" s="176">
        <f>G153</f>
        <v>42038.04</v>
      </c>
    </row>
    <row r="153" spans="1:7" ht="25.5">
      <c r="A153" s="203"/>
      <c r="B153" s="229" t="s">
        <v>8</v>
      </c>
      <c r="C153" s="175" t="s">
        <v>469</v>
      </c>
      <c r="D153" s="175" t="s">
        <v>243</v>
      </c>
      <c r="E153" s="175" t="s">
        <v>654</v>
      </c>
      <c r="F153" s="175" t="s">
        <v>208</v>
      </c>
      <c r="G153" s="176">
        <f>G154</f>
        <v>42038.04</v>
      </c>
    </row>
    <row r="154" spans="1:7" ht="12.75">
      <c r="A154" s="203"/>
      <c r="B154" s="229" t="s">
        <v>9</v>
      </c>
      <c r="C154" s="175" t="s">
        <v>469</v>
      </c>
      <c r="D154" s="175" t="s">
        <v>243</v>
      </c>
      <c r="E154" s="175" t="s">
        <v>654</v>
      </c>
      <c r="F154" s="175" t="s">
        <v>10</v>
      </c>
      <c r="G154" s="176">
        <v>42038.04</v>
      </c>
    </row>
    <row r="155" spans="1:7" ht="105.75" customHeight="1">
      <c r="A155" s="203"/>
      <c r="B155" s="228" t="s">
        <v>709</v>
      </c>
      <c r="C155" s="175" t="s">
        <v>469</v>
      </c>
      <c r="D155" s="175" t="s">
        <v>243</v>
      </c>
      <c r="E155" s="175" t="s">
        <v>655</v>
      </c>
      <c r="F155" s="173"/>
      <c r="G155" s="176">
        <f>G156</f>
        <v>919.01</v>
      </c>
    </row>
    <row r="156" spans="1:7" ht="12.75">
      <c r="A156" s="203"/>
      <c r="B156" s="229" t="s">
        <v>414</v>
      </c>
      <c r="C156" s="175" t="s">
        <v>469</v>
      </c>
      <c r="D156" s="175" t="s">
        <v>243</v>
      </c>
      <c r="E156" s="175" t="s">
        <v>653</v>
      </c>
      <c r="F156" s="175" t="s">
        <v>417</v>
      </c>
      <c r="G156" s="176">
        <v>919.01</v>
      </c>
    </row>
    <row r="157" spans="1:7" ht="12.75">
      <c r="A157" s="203"/>
      <c r="B157" s="228" t="s">
        <v>306</v>
      </c>
      <c r="C157" s="175" t="s">
        <v>469</v>
      </c>
      <c r="D157" s="175" t="s">
        <v>243</v>
      </c>
      <c r="E157" s="175" t="s">
        <v>361</v>
      </c>
      <c r="F157" s="175"/>
      <c r="G157" s="176">
        <f>G158</f>
        <v>2351.506</v>
      </c>
    </row>
    <row r="158" spans="1:7" ht="25.5">
      <c r="A158" s="203"/>
      <c r="B158" s="228" t="s">
        <v>329</v>
      </c>
      <c r="C158" s="175" t="s">
        <v>469</v>
      </c>
      <c r="D158" s="175" t="s">
        <v>243</v>
      </c>
      <c r="E158" s="175" t="s">
        <v>330</v>
      </c>
      <c r="F158" s="175"/>
      <c r="G158" s="176">
        <f>G159+G160</f>
        <v>2351.506</v>
      </c>
    </row>
    <row r="159" spans="1:7" ht="25.5">
      <c r="A159" s="203"/>
      <c r="B159" s="229" t="s">
        <v>413</v>
      </c>
      <c r="C159" s="175" t="s">
        <v>469</v>
      </c>
      <c r="D159" s="175" t="s">
        <v>243</v>
      </c>
      <c r="E159" s="175" t="s">
        <v>330</v>
      </c>
      <c r="F159" s="175" t="s">
        <v>416</v>
      </c>
      <c r="G159" s="176">
        <v>2351.506</v>
      </c>
    </row>
    <row r="160" spans="1:7" ht="13.5" hidden="1">
      <c r="A160" s="215"/>
      <c r="B160" s="229" t="s">
        <v>414</v>
      </c>
      <c r="C160" s="175" t="s">
        <v>469</v>
      </c>
      <c r="D160" s="175" t="s">
        <v>243</v>
      </c>
      <c r="E160" s="175" t="s">
        <v>330</v>
      </c>
      <c r="F160" s="175" t="s">
        <v>417</v>
      </c>
      <c r="G160" s="176">
        <v>0</v>
      </c>
    </row>
    <row r="161" spans="1:7" ht="12.75">
      <c r="A161" s="203"/>
      <c r="B161" s="230" t="s">
        <v>244</v>
      </c>
      <c r="C161" s="175" t="s">
        <v>469</v>
      </c>
      <c r="D161" s="173" t="s">
        <v>245</v>
      </c>
      <c r="E161" s="173"/>
      <c r="F161" s="173"/>
      <c r="G161" s="174">
        <f>SUM(G162)</f>
        <v>5819</v>
      </c>
    </row>
    <row r="162" spans="1:7" ht="12.75">
      <c r="A162" s="203"/>
      <c r="B162" s="231" t="s">
        <v>306</v>
      </c>
      <c r="C162" s="175" t="s">
        <v>469</v>
      </c>
      <c r="D162" s="175" t="s">
        <v>245</v>
      </c>
      <c r="E162" s="175" t="s">
        <v>361</v>
      </c>
      <c r="F162" s="175"/>
      <c r="G162" s="176">
        <f>G163+G165</f>
        <v>5819</v>
      </c>
    </row>
    <row r="163" spans="1:7" ht="14.25" customHeight="1">
      <c r="A163" s="203"/>
      <c r="B163" s="228" t="s">
        <v>331</v>
      </c>
      <c r="C163" s="175" t="s">
        <v>469</v>
      </c>
      <c r="D163" s="175" t="s">
        <v>245</v>
      </c>
      <c r="E163" s="175" t="s">
        <v>332</v>
      </c>
      <c r="F163" s="175"/>
      <c r="G163" s="176">
        <f>G164</f>
        <v>1587</v>
      </c>
    </row>
    <row r="164" spans="1:7" ht="25.5">
      <c r="A164" s="203"/>
      <c r="B164" s="229" t="s">
        <v>413</v>
      </c>
      <c r="C164" s="175" t="s">
        <v>469</v>
      </c>
      <c r="D164" s="175" t="s">
        <v>245</v>
      </c>
      <c r="E164" s="175" t="s">
        <v>332</v>
      </c>
      <c r="F164" s="175" t="s">
        <v>416</v>
      </c>
      <c r="G164" s="176">
        <v>1587</v>
      </c>
    </row>
    <row r="165" spans="1:7" ht="25.5">
      <c r="A165" s="203"/>
      <c r="B165" s="228" t="s">
        <v>333</v>
      </c>
      <c r="C165" s="175" t="s">
        <v>469</v>
      </c>
      <c r="D165" s="175" t="s">
        <v>245</v>
      </c>
      <c r="E165" s="175" t="s">
        <v>334</v>
      </c>
      <c r="F165" s="175"/>
      <c r="G165" s="176">
        <f>G166</f>
        <v>4232</v>
      </c>
    </row>
    <row r="166" spans="1:7" ht="25.5">
      <c r="A166" s="215"/>
      <c r="B166" s="229" t="s">
        <v>413</v>
      </c>
      <c r="C166" s="175" t="s">
        <v>469</v>
      </c>
      <c r="D166" s="175" t="s">
        <v>245</v>
      </c>
      <c r="E166" s="175" t="s">
        <v>334</v>
      </c>
      <c r="F166" s="175" t="s">
        <v>416</v>
      </c>
      <c r="G166" s="176">
        <v>4232</v>
      </c>
    </row>
    <row r="167" spans="1:7" ht="12.75">
      <c r="A167" s="203"/>
      <c r="B167" s="227" t="s">
        <v>246</v>
      </c>
      <c r="C167" s="173" t="s">
        <v>469</v>
      </c>
      <c r="D167" s="173" t="s">
        <v>247</v>
      </c>
      <c r="E167" s="173"/>
      <c r="F167" s="173"/>
      <c r="G167" s="174">
        <f>SUM(G168)</f>
        <v>631</v>
      </c>
    </row>
    <row r="168" spans="1:7" ht="25.5">
      <c r="A168" s="203"/>
      <c r="B168" s="229" t="s">
        <v>309</v>
      </c>
      <c r="C168" s="175" t="s">
        <v>469</v>
      </c>
      <c r="D168" s="175" t="s">
        <v>247</v>
      </c>
      <c r="E168" s="175" t="s">
        <v>310</v>
      </c>
      <c r="F168" s="175"/>
      <c r="G168" s="176">
        <f>SUM(G169+G172)</f>
        <v>631</v>
      </c>
    </row>
    <row r="169" spans="1:7" ht="38.25">
      <c r="A169" s="203"/>
      <c r="B169" s="229" t="s">
        <v>169</v>
      </c>
      <c r="C169" s="175" t="s">
        <v>469</v>
      </c>
      <c r="D169" s="175" t="s">
        <v>247</v>
      </c>
      <c r="E169" s="175" t="s">
        <v>171</v>
      </c>
      <c r="F169" s="175"/>
      <c r="G169" s="176">
        <f>SUM(G170)</f>
        <v>496</v>
      </c>
    </row>
    <row r="170" spans="1:7" ht="76.5">
      <c r="A170" s="203"/>
      <c r="B170" s="229" t="s">
        <v>335</v>
      </c>
      <c r="C170" s="175" t="s">
        <v>469</v>
      </c>
      <c r="D170" s="175" t="s">
        <v>247</v>
      </c>
      <c r="E170" s="175" t="s">
        <v>336</v>
      </c>
      <c r="F170" s="175"/>
      <c r="G170" s="176">
        <f>G171</f>
        <v>496</v>
      </c>
    </row>
    <row r="171" spans="1:7" ht="25.5">
      <c r="A171" s="203"/>
      <c r="B171" s="229" t="s">
        <v>413</v>
      </c>
      <c r="C171" s="175" t="s">
        <v>469</v>
      </c>
      <c r="D171" s="175" t="s">
        <v>247</v>
      </c>
      <c r="E171" s="175" t="s">
        <v>336</v>
      </c>
      <c r="F171" s="175" t="s">
        <v>416</v>
      </c>
      <c r="G171" s="176">
        <v>496</v>
      </c>
    </row>
    <row r="172" spans="1:7" ht="89.25">
      <c r="A172" s="215"/>
      <c r="B172" s="229" t="s">
        <v>257</v>
      </c>
      <c r="C172" s="175" t="s">
        <v>469</v>
      </c>
      <c r="D172" s="175" t="s">
        <v>247</v>
      </c>
      <c r="E172" s="175" t="s">
        <v>760</v>
      </c>
      <c r="F172" s="175"/>
      <c r="G172" s="176">
        <f>SUM(G173)</f>
        <v>135</v>
      </c>
    </row>
    <row r="173" spans="1:7" ht="89.25">
      <c r="A173" s="215"/>
      <c r="B173" s="229" t="s">
        <v>257</v>
      </c>
      <c r="C173" s="175" t="s">
        <v>469</v>
      </c>
      <c r="D173" s="175" t="s">
        <v>247</v>
      </c>
      <c r="E173" s="175" t="s">
        <v>762</v>
      </c>
      <c r="F173" s="175"/>
      <c r="G173" s="176">
        <f>SUM(G174)</f>
        <v>135</v>
      </c>
    </row>
    <row r="174" spans="1:7" ht="25.5">
      <c r="A174" s="215"/>
      <c r="B174" s="229" t="s">
        <v>413</v>
      </c>
      <c r="C174" s="175" t="s">
        <v>469</v>
      </c>
      <c r="D174" s="175" t="s">
        <v>247</v>
      </c>
      <c r="E174" s="175" t="s">
        <v>762</v>
      </c>
      <c r="F174" s="175" t="s">
        <v>416</v>
      </c>
      <c r="G174" s="176">
        <v>135</v>
      </c>
    </row>
    <row r="175" spans="1:7" ht="12.75">
      <c r="A175" s="203"/>
      <c r="B175" s="227" t="s">
        <v>248</v>
      </c>
      <c r="C175" s="173" t="s">
        <v>469</v>
      </c>
      <c r="D175" s="173" t="s">
        <v>249</v>
      </c>
      <c r="E175" s="173"/>
      <c r="F175" s="173"/>
      <c r="G175" s="174">
        <f>G176</f>
        <v>1167</v>
      </c>
    </row>
    <row r="176" spans="1:7" ht="25.5">
      <c r="A176" s="203"/>
      <c r="B176" s="231" t="s">
        <v>337</v>
      </c>
      <c r="C176" s="175" t="s">
        <v>469</v>
      </c>
      <c r="D176" s="175" t="s">
        <v>249</v>
      </c>
      <c r="E176" s="175" t="s">
        <v>338</v>
      </c>
      <c r="F176" s="175"/>
      <c r="G176" s="176">
        <f>G177</f>
        <v>1167</v>
      </c>
    </row>
    <row r="177" spans="1:7" ht="51">
      <c r="A177" s="203"/>
      <c r="B177" s="231" t="s">
        <v>339</v>
      </c>
      <c r="C177" s="175" t="s">
        <v>469</v>
      </c>
      <c r="D177" s="175" t="s">
        <v>249</v>
      </c>
      <c r="E177" s="175" t="s">
        <v>340</v>
      </c>
      <c r="F177" s="175"/>
      <c r="G177" s="176">
        <f>G178</f>
        <v>1167</v>
      </c>
    </row>
    <row r="178" spans="1:7" ht="89.25">
      <c r="A178" s="203"/>
      <c r="B178" s="231" t="s">
        <v>341</v>
      </c>
      <c r="C178" s="175" t="s">
        <v>469</v>
      </c>
      <c r="D178" s="175" t="s">
        <v>249</v>
      </c>
      <c r="E178" s="175" t="s">
        <v>342</v>
      </c>
      <c r="F178" s="175"/>
      <c r="G178" s="176">
        <f>G179+G180</f>
        <v>1167</v>
      </c>
    </row>
    <row r="179" spans="1:7" ht="25.5">
      <c r="A179" s="203"/>
      <c r="B179" s="229" t="s">
        <v>413</v>
      </c>
      <c r="C179" s="175" t="s">
        <v>469</v>
      </c>
      <c r="D179" s="175" t="s">
        <v>249</v>
      </c>
      <c r="E179" s="175" t="s">
        <v>342</v>
      </c>
      <c r="F179" s="175" t="s">
        <v>416</v>
      </c>
      <c r="G179" s="176">
        <v>170</v>
      </c>
    </row>
    <row r="180" spans="1:7" ht="25.5">
      <c r="A180" s="203"/>
      <c r="B180" s="228" t="s">
        <v>256</v>
      </c>
      <c r="C180" s="175" t="s">
        <v>469</v>
      </c>
      <c r="D180" s="175" t="s">
        <v>249</v>
      </c>
      <c r="E180" s="175" t="s">
        <v>342</v>
      </c>
      <c r="F180" s="175" t="s">
        <v>393</v>
      </c>
      <c r="G180" s="176">
        <v>997</v>
      </c>
    </row>
    <row r="181" spans="1:7" ht="13.5">
      <c r="A181" s="215"/>
      <c r="B181" s="230" t="s">
        <v>214</v>
      </c>
      <c r="C181" s="173" t="s">
        <v>469</v>
      </c>
      <c r="D181" s="173" t="s">
        <v>635</v>
      </c>
      <c r="E181" s="185"/>
      <c r="F181" s="185"/>
      <c r="G181" s="174">
        <f>SUM(G182)</f>
        <v>9057.505</v>
      </c>
    </row>
    <row r="182" spans="1:7" ht="25.5">
      <c r="A182" s="215"/>
      <c r="B182" s="231" t="s">
        <v>337</v>
      </c>
      <c r="C182" s="175" t="s">
        <v>469</v>
      </c>
      <c r="D182" s="175" t="s">
        <v>635</v>
      </c>
      <c r="E182" s="175" t="s">
        <v>338</v>
      </c>
      <c r="F182" s="182"/>
      <c r="G182" s="176">
        <f>SUM(G183)</f>
        <v>9057.505</v>
      </c>
    </row>
    <row r="183" spans="1:7" ht="38.25">
      <c r="A183" s="215"/>
      <c r="B183" s="231" t="s">
        <v>343</v>
      </c>
      <c r="C183" s="175" t="s">
        <v>469</v>
      </c>
      <c r="D183" s="175" t="s">
        <v>635</v>
      </c>
      <c r="E183" s="175" t="s">
        <v>344</v>
      </c>
      <c r="F183" s="175"/>
      <c r="G183" s="176">
        <f>SUM(G184)</f>
        <v>9057.505</v>
      </c>
    </row>
    <row r="184" spans="1:7" ht="76.5">
      <c r="A184" s="215"/>
      <c r="B184" s="231" t="s">
        <v>384</v>
      </c>
      <c r="C184" s="175" t="s">
        <v>469</v>
      </c>
      <c r="D184" s="175" t="s">
        <v>635</v>
      </c>
      <c r="E184" s="175" t="s">
        <v>14</v>
      </c>
      <c r="F184" s="175"/>
      <c r="G184" s="176">
        <f>SUM(G185)</f>
        <v>9057.505</v>
      </c>
    </row>
    <row r="185" spans="1:7" ht="25.5">
      <c r="A185" s="215"/>
      <c r="B185" s="228" t="s">
        <v>256</v>
      </c>
      <c r="C185" s="175" t="s">
        <v>469</v>
      </c>
      <c r="D185" s="175" t="s">
        <v>635</v>
      </c>
      <c r="E185" s="175" t="s">
        <v>14</v>
      </c>
      <c r="F185" s="175" t="s">
        <v>393</v>
      </c>
      <c r="G185" s="176">
        <v>9057.505</v>
      </c>
    </row>
    <row r="186" spans="1:7" ht="12.75">
      <c r="A186" s="203"/>
      <c r="B186" s="226" t="s">
        <v>251</v>
      </c>
      <c r="C186" s="173" t="s">
        <v>469</v>
      </c>
      <c r="D186" s="173">
        <v>1001</v>
      </c>
      <c r="E186" s="173"/>
      <c r="F186" s="173"/>
      <c r="G186" s="174">
        <f>G187</f>
        <v>1601.211</v>
      </c>
    </row>
    <row r="187" spans="1:7" ht="25.5">
      <c r="A187" s="203"/>
      <c r="B187" s="231" t="s">
        <v>259</v>
      </c>
      <c r="C187" s="175" t="s">
        <v>469</v>
      </c>
      <c r="D187" s="175">
        <v>1001</v>
      </c>
      <c r="E187" s="175" t="s">
        <v>674</v>
      </c>
      <c r="F187" s="175"/>
      <c r="G187" s="176">
        <f>G188</f>
        <v>1601.211</v>
      </c>
    </row>
    <row r="188" spans="1:7" ht="51">
      <c r="A188" s="203"/>
      <c r="B188" s="231" t="s">
        <v>15</v>
      </c>
      <c r="C188" s="175" t="s">
        <v>469</v>
      </c>
      <c r="D188" s="175" t="s">
        <v>252</v>
      </c>
      <c r="E188" s="175" t="s">
        <v>16</v>
      </c>
      <c r="F188" s="175"/>
      <c r="G188" s="176">
        <f>G189</f>
        <v>1601.211</v>
      </c>
    </row>
    <row r="189" spans="1:7" ht="63.75">
      <c r="A189" s="203"/>
      <c r="B189" s="233" t="s">
        <v>17</v>
      </c>
      <c r="C189" s="175" t="s">
        <v>469</v>
      </c>
      <c r="D189" s="175" t="s">
        <v>252</v>
      </c>
      <c r="E189" s="175" t="s">
        <v>18</v>
      </c>
      <c r="F189" s="175"/>
      <c r="G189" s="176">
        <f>G190</f>
        <v>1601.211</v>
      </c>
    </row>
    <row r="190" spans="1:7" ht="13.5">
      <c r="A190" s="215"/>
      <c r="B190" s="228" t="s">
        <v>394</v>
      </c>
      <c r="C190" s="175" t="s">
        <v>469</v>
      </c>
      <c r="D190" s="175">
        <v>1001</v>
      </c>
      <c r="E190" s="175" t="s">
        <v>18</v>
      </c>
      <c r="F190" s="175" t="s">
        <v>395</v>
      </c>
      <c r="G190" s="176">
        <v>1601.211</v>
      </c>
    </row>
    <row r="191" spans="1:7" ht="12.75">
      <c r="A191" s="203"/>
      <c r="B191" s="226" t="s">
        <v>803</v>
      </c>
      <c r="C191" s="173" t="s">
        <v>469</v>
      </c>
      <c r="D191" s="173">
        <v>1003</v>
      </c>
      <c r="E191" s="173"/>
      <c r="F191" s="173"/>
      <c r="G191" s="174">
        <f>G194</f>
        <v>9634</v>
      </c>
    </row>
    <row r="192" spans="1:7" ht="25.5">
      <c r="A192" s="219"/>
      <c r="B192" s="231" t="s">
        <v>259</v>
      </c>
      <c r="C192" s="175" t="s">
        <v>469</v>
      </c>
      <c r="D192" s="175" t="s">
        <v>805</v>
      </c>
      <c r="E192" s="175" t="s">
        <v>674</v>
      </c>
      <c r="F192" s="175"/>
      <c r="G192" s="176">
        <f>SUM(G193)</f>
        <v>9634</v>
      </c>
    </row>
    <row r="193" spans="1:7" ht="51">
      <c r="A193" s="219"/>
      <c r="B193" s="231" t="s">
        <v>789</v>
      </c>
      <c r="C193" s="175" t="s">
        <v>469</v>
      </c>
      <c r="D193" s="175" t="s">
        <v>805</v>
      </c>
      <c r="E193" s="175" t="s">
        <v>16</v>
      </c>
      <c r="F193" s="175"/>
      <c r="G193" s="176">
        <f>SUM(G194)</f>
        <v>9634</v>
      </c>
    </row>
    <row r="194" spans="1:7" ht="38.25">
      <c r="A194" s="203"/>
      <c r="B194" s="228" t="s">
        <v>500</v>
      </c>
      <c r="C194" s="175" t="s">
        <v>469</v>
      </c>
      <c r="D194" s="175" t="s">
        <v>805</v>
      </c>
      <c r="E194" s="175" t="s">
        <v>501</v>
      </c>
      <c r="F194" s="175"/>
      <c r="G194" s="176">
        <f>G195</f>
        <v>9634</v>
      </c>
    </row>
    <row r="195" spans="1:7" ht="12.75">
      <c r="A195" s="203"/>
      <c r="B195" s="228" t="s">
        <v>394</v>
      </c>
      <c r="C195" s="175" t="s">
        <v>469</v>
      </c>
      <c r="D195" s="175" t="s">
        <v>805</v>
      </c>
      <c r="E195" s="175" t="s">
        <v>501</v>
      </c>
      <c r="F195" s="175" t="s">
        <v>395</v>
      </c>
      <c r="G195" s="176">
        <v>9634</v>
      </c>
    </row>
    <row r="196" spans="1:7" ht="12.75">
      <c r="A196" s="203"/>
      <c r="B196" s="230" t="s">
        <v>806</v>
      </c>
      <c r="C196" s="173" t="s">
        <v>469</v>
      </c>
      <c r="D196" s="173" t="s">
        <v>804</v>
      </c>
      <c r="E196" s="173"/>
      <c r="F196" s="173"/>
      <c r="G196" s="174">
        <f>G197</f>
        <v>10058.8</v>
      </c>
    </row>
    <row r="197" spans="1:7" ht="25.5">
      <c r="A197" s="203"/>
      <c r="B197" s="231" t="s">
        <v>259</v>
      </c>
      <c r="C197" s="175" t="s">
        <v>469</v>
      </c>
      <c r="D197" s="175" t="s">
        <v>804</v>
      </c>
      <c r="E197" s="175" t="s">
        <v>674</v>
      </c>
      <c r="F197" s="173"/>
      <c r="G197" s="176">
        <f>SUM(G198)</f>
        <v>10058.8</v>
      </c>
    </row>
    <row r="198" spans="1:7" ht="38.25">
      <c r="A198" s="203"/>
      <c r="B198" s="232" t="s">
        <v>692</v>
      </c>
      <c r="C198" s="175" t="s">
        <v>469</v>
      </c>
      <c r="D198" s="175" t="s">
        <v>804</v>
      </c>
      <c r="E198" s="175" t="s">
        <v>260</v>
      </c>
      <c r="F198" s="173"/>
      <c r="G198" s="176">
        <f>SUM(G199+G201+G205+G203)</f>
        <v>10058.8</v>
      </c>
    </row>
    <row r="199" spans="1:7" ht="204">
      <c r="A199" s="215"/>
      <c r="B199" s="228" t="s">
        <v>136</v>
      </c>
      <c r="C199" s="175" t="s">
        <v>469</v>
      </c>
      <c r="D199" s="175" t="s">
        <v>804</v>
      </c>
      <c r="E199" s="175" t="s">
        <v>137</v>
      </c>
      <c r="F199" s="175"/>
      <c r="G199" s="176">
        <f>G200</f>
        <v>6137</v>
      </c>
    </row>
    <row r="200" spans="1:7" ht="13.5">
      <c r="A200" s="215"/>
      <c r="B200" s="228" t="s">
        <v>394</v>
      </c>
      <c r="C200" s="175" t="s">
        <v>469</v>
      </c>
      <c r="D200" s="175" t="s">
        <v>804</v>
      </c>
      <c r="E200" s="175" t="s">
        <v>137</v>
      </c>
      <c r="F200" s="175" t="s">
        <v>395</v>
      </c>
      <c r="G200" s="176">
        <v>6137</v>
      </c>
    </row>
    <row r="201" spans="1:7" ht="102">
      <c r="A201" s="203"/>
      <c r="B201" s="233" t="s">
        <v>261</v>
      </c>
      <c r="C201" s="175" t="s">
        <v>469</v>
      </c>
      <c r="D201" s="175" t="s">
        <v>804</v>
      </c>
      <c r="E201" s="175" t="s">
        <v>262</v>
      </c>
      <c r="F201" s="175"/>
      <c r="G201" s="176">
        <f>G202</f>
        <v>3580</v>
      </c>
    </row>
    <row r="202" spans="1:7" ht="13.5">
      <c r="A202" s="215"/>
      <c r="B202" s="228" t="s">
        <v>394</v>
      </c>
      <c r="C202" s="175" t="s">
        <v>469</v>
      </c>
      <c r="D202" s="175" t="s">
        <v>804</v>
      </c>
      <c r="E202" s="175" t="s">
        <v>262</v>
      </c>
      <c r="F202" s="175" t="s">
        <v>395</v>
      </c>
      <c r="G202" s="176">
        <v>3580</v>
      </c>
    </row>
    <row r="203" spans="1:7" ht="82.5" customHeight="1">
      <c r="A203" s="215"/>
      <c r="B203" s="326" t="s">
        <v>747</v>
      </c>
      <c r="C203" s="175" t="s">
        <v>469</v>
      </c>
      <c r="D203" s="175" t="s">
        <v>804</v>
      </c>
      <c r="E203" s="175" t="s">
        <v>746</v>
      </c>
      <c r="F203" s="175"/>
      <c r="G203" s="176">
        <f>G204</f>
        <v>150</v>
      </c>
    </row>
    <row r="204" spans="1:7" ht="13.5">
      <c r="A204" s="215"/>
      <c r="B204" s="228" t="s">
        <v>394</v>
      </c>
      <c r="C204" s="175" t="s">
        <v>469</v>
      </c>
      <c r="D204" s="175" t="s">
        <v>804</v>
      </c>
      <c r="E204" s="175" t="s">
        <v>746</v>
      </c>
      <c r="F204" s="175" t="s">
        <v>395</v>
      </c>
      <c r="G204" s="176">
        <v>150</v>
      </c>
    </row>
    <row r="205" spans="1:7" ht="63.75">
      <c r="A205" s="203"/>
      <c r="B205" s="325" t="s">
        <v>598</v>
      </c>
      <c r="C205" s="175" t="s">
        <v>469</v>
      </c>
      <c r="D205" s="175" t="s">
        <v>804</v>
      </c>
      <c r="E205" s="175" t="s">
        <v>599</v>
      </c>
      <c r="F205" s="173"/>
      <c r="G205" s="176">
        <f>G207</f>
        <v>191.8</v>
      </c>
    </row>
    <row r="206" spans="1:7" ht="12.75">
      <c r="A206" s="203"/>
      <c r="B206" s="237" t="s">
        <v>600</v>
      </c>
      <c r="C206" s="175"/>
      <c r="D206" s="175"/>
      <c r="E206" s="175"/>
      <c r="F206" s="173"/>
      <c r="G206" s="183">
        <v>191.8</v>
      </c>
    </row>
    <row r="207" spans="1:7" ht="13.5">
      <c r="A207" s="215"/>
      <c r="B207" s="228" t="s">
        <v>394</v>
      </c>
      <c r="C207" s="175" t="s">
        <v>469</v>
      </c>
      <c r="D207" s="175" t="s">
        <v>804</v>
      </c>
      <c r="E207" s="175" t="s">
        <v>599</v>
      </c>
      <c r="F207" s="175" t="s">
        <v>395</v>
      </c>
      <c r="G207" s="176">
        <v>191.8</v>
      </c>
    </row>
    <row r="208" spans="1:7" ht="12.75">
      <c r="A208" s="203"/>
      <c r="B208" s="226" t="s">
        <v>808</v>
      </c>
      <c r="C208" s="173" t="s">
        <v>469</v>
      </c>
      <c r="D208" s="173">
        <v>1006</v>
      </c>
      <c r="E208" s="173"/>
      <c r="F208" s="173"/>
      <c r="G208" s="174">
        <f>G209</f>
        <v>1151.25</v>
      </c>
    </row>
    <row r="209" spans="1:7" ht="25.5">
      <c r="A209" s="203"/>
      <c r="B209" s="228" t="s">
        <v>601</v>
      </c>
      <c r="C209" s="175" t="s">
        <v>469</v>
      </c>
      <c r="D209" s="175" t="s">
        <v>472</v>
      </c>
      <c r="E209" s="175" t="s">
        <v>674</v>
      </c>
      <c r="F209" s="175"/>
      <c r="G209" s="176">
        <f>G210+G221</f>
        <v>1151.25</v>
      </c>
    </row>
    <row r="210" spans="1:7" ht="51">
      <c r="A210" s="203"/>
      <c r="B210" s="229" t="s">
        <v>499</v>
      </c>
      <c r="C210" s="175" t="s">
        <v>469</v>
      </c>
      <c r="D210" s="175">
        <v>1006</v>
      </c>
      <c r="E210" s="175" t="s">
        <v>16</v>
      </c>
      <c r="F210" s="175"/>
      <c r="G210" s="176">
        <f>G211+G213+G215+G217+G219</f>
        <v>781.25</v>
      </c>
    </row>
    <row r="211" spans="1:7" ht="63.75">
      <c r="A211" s="203"/>
      <c r="B211" s="229" t="s">
        <v>602</v>
      </c>
      <c r="C211" s="175" t="s">
        <v>469</v>
      </c>
      <c r="D211" s="175">
        <v>1006</v>
      </c>
      <c r="E211" s="175" t="s">
        <v>603</v>
      </c>
      <c r="F211" s="175"/>
      <c r="G211" s="176">
        <f>SUM(G212)</f>
        <v>41.25</v>
      </c>
    </row>
    <row r="212" spans="1:7" ht="12.75">
      <c r="A212" s="203"/>
      <c r="B212" s="229" t="s">
        <v>394</v>
      </c>
      <c r="C212" s="175" t="s">
        <v>469</v>
      </c>
      <c r="D212" s="175">
        <v>1006</v>
      </c>
      <c r="E212" s="175" t="s">
        <v>603</v>
      </c>
      <c r="F212" s="175" t="s">
        <v>395</v>
      </c>
      <c r="G212" s="176">
        <v>41.25</v>
      </c>
    </row>
    <row r="213" spans="1:7" ht="63.75">
      <c r="A213" s="203"/>
      <c r="B213" s="229" t="s">
        <v>604</v>
      </c>
      <c r="C213" s="175" t="s">
        <v>469</v>
      </c>
      <c r="D213" s="175" t="s">
        <v>472</v>
      </c>
      <c r="E213" s="175" t="s">
        <v>605</v>
      </c>
      <c r="F213" s="175"/>
      <c r="G213" s="176">
        <f>SUM(G214)</f>
        <v>260</v>
      </c>
    </row>
    <row r="214" spans="1:7" ht="12.75">
      <c r="A214" s="203"/>
      <c r="B214" s="229" t="s">
        <v>394</v>
      </c>
      <c r="C214" s="175" t="s">
        <v>469</v>
      </c>
      <c r="D214" s="175" t="s">
        <v>472</v>
      </c>
      <c r="E214" s="175" t="s">
        <v>605</v>
      </c>
      <c r="F214" s="175" t="s">
        <v>395</v>
      </c>
      <c r="G214" s="176">
        <v>260</v>
      </c>
    </row>
    <row r="215" spans="1:7" ht="89.25">
      <c r="A215" s="203"/>
      <c r="B215" s="229" t="s">
        <v>217</v>
      </c>
      <c r="C215" s="175" t="s">
        <v>469</v>
      </c>
      <c r="D215" s="175" t="s">
        <v>472</v>
      </c>
      <c r="E215" s="175" t="s">
        <v>218</v>
      </c>
      <c r="F215" s="175"/>
      <c r="G215" s="176">
        <f>SUM(G216)</f>
        <v>160</v>
      </c>
    </row>
    <row r="216" spans="1:7" ht="12.75">
      <c r="A216" s="203"/>
      <c r="B216" s="229" t="s">
        <v>394</v>
      </c>
      <c r="C216" s="175" t="s">
        <v>469</v>
      </c>
      <c r="D216" s="175" t="s">
        <v>472</v>
      </c>
      <c r="E216" s="175" t="s">
        <v>218</v>
      </c>
      <c r="F216" s="175" t="s">
        <v>395</v>
      </c>
      <c r="G216" s="176">
        <v>160</v>
      </c>
    </row>
    <row r="217" spans="1:7" ht="76.5">
      <c r="A217" s="203"/>
      <c r="B217" s="229" t="s">
        <v>626</v>
      </c>
      <c r="C217" s="175" t="s">
        <v>469</v>
      </c>
      <c r="D217" s="175" t="s">
        <v>472</v>
      </c>
      <c r="E217" s="175" t="s">
        <v>627</v>
      </c>
      <c r="F217" s="175"/>
      <c r="G217" s="176">
        <f>SUM(G218)</f>
        <v>270</v>
      </c>
    </row>
    <row r="218" spans="1:7" ht="12.75">
      <c r="A218" s="203"/>
      <c r="B218" s="229" t="s">
        <v>394</v>
      </c>
      <c r="C218" s="175" t="s">
        <v>469</v>
      </c>
      <c r="D218" s="175" t="s">
        <v>472</v>
      </c>
      <c r="E218" s="175" t="s">
        <v>627</v>
      </c>
      <c r="F218" s="175" t="s">
        <v>395</v>
      </c>
      <c r="G218" s="176">
        <v>270</v>
      </c>
    </row>
    <row r="219" spans="1:7" ht="76.5">
      <c r="A219" s="203"/>
      <c r="B219" s="85" t="s">
        <v>626</v>
      </c>
      <c r="C219" s="175" t="s">
        <v>469</v>
      </c>
      <c r="D219" s="175" t="s">
        <v>472</v>
      </c>
      <c r="E219" s="175" t="s">
        <v>744</v>
      </c>
      <c r="F219" s="175"/>
      <c r="G219" s="176">
        <f>G220</f>
        <v>50</v>
      </c>
    </row>
    <row r="220" spans="1:7" ht="12.75">
      <c r="A220" s="203"/>
      <c r="B220" s="85" t="s">
        <v>394</v>
      </c>
      <c r="C220" s="175" t="s">
        <v>469</v>
      </c>
      <c r="D220" s="175" t="s">
        <v>472</v>
      </c>
      <c r="E220" s="175" t="s">
        <v>744</v>
      </c>
      <c r="F220" s="175" t="s">
        <v>395</v>
      </c>
      <c r="G220" s="176">
        <v>50</v>
      </c>
    </row>
    <row r="221" spans="1:7" ht="38.25">
      <c r="A221" s="203"/>
      <c r="B221" s="228" t="s">
        <v>692</v>
      </c>
      <c r="C221" s="175" t="s">
        <v>469</v>
      </c>
      <c r="D221" s="175" t="s">
        <v>472</v>
      </c>
      <c r="E221" s="175" t="s">
        <v>260</v>
      </c>
      <c r="F221" s="175"/>
      <c r="G221" s="176">
        <f>G222</f>
        <v>370</v>
      </c>
    </row>
    <row r="222" spans="1:7" ht="55.5" customHeight="1">
      <c r="A222" s="203"/>
      <c r="B222" s="229" t="s">
        <v>628</v>
      </c>
      <c r="C222" s="175" t="s">
        <v>469</v>
      </c>
      <c r="D222" s="175" t="s">
        <v>472</v>
      </c>
      <c r="E222" s="175" t="s">
        <v>629</v>
      </c>
      <c r="F222" s="175"/>
      <c r="G222" s="176">
        <f>G223</f>
        <v>370</v>
      </c>
    </row>
    <row r="223" spans="1:7" ht="12.75">
      <c r="A223" s="203"/>
      <c r="B223" s="229" t="s">
        <v>394</v>
      </c>
      <c r="C223" s="175" t="s">
        <v>469</v>
      </c>
      <c r="D223" s="175" t="s">
        <v>472</v>
      </c>
      <c r="E223" s="175" t="s">
        <v>629</v>
      </c>
      <c r="F223" s="175" t="s">
        <v>395</v>
      </c>
      <c r="G223" s="176">
        <v>370</v>
      </c>
    </row>
    <row r="224" spans="1:7" ht="12.75">
      <c r="A224" s="203"/>
      <c r="B224" s="230" t="s">
        <v>630</v>
      </c>
      <c r="C224" s="173" t="s">
        <v>469</v>
      </c>
      <c r="D224" s="173" t="s">
        <v>636</v>
      </c>
      <c r="E224" s="173"/>
      <c r="F224" s="173"/>
      <c r="G224" s="174">
        <f>G225</f>
        <v>340</v>
      </c>
    </row>
    <row r="225" spans="1:7" ht="25.5">
      <c r="A225" s="203"/>
      <c r="B225" s="228" t="s">
        <v>823</v>
      </c>
      <c r="C225" s="175" t="s">
        <v>469</v>
      </c>
      <c r="D225" s="175" t="s">
        <v>636</v>
      </c>
      <c r="E225" s="175" t="s">
        <v>824</v>
      </c>
      <c r="F225" s="175"/>
      <c r="G225" s="176">
        <f>G226</f>
        <v>340</v>
      </c>
    </row>
    <row r="226" spans="1:7" ht="68.25" customHeight="1">
      <c r="A226" s="203"/>
      <c r="B226" s="228" t="s">
        <v>825</v>
      </c>
      <c r="C226" s="175" t="s">
        <v>469</v>
      </c>
      <c r="D226" s="175" t="s">
        <v>636</v>
      </c>
      <c r="E226" s="175" t="s">
        <v>826</v>
      </c>
      <c r="F226" s="175"/>
      <c r="G226" s="176">
        <f>G227</f>
        <v>340</v>
      </c>
    </row>
    <row r="227" spans="1:7" ht="25.5">
      <c r="A227" s="203"/>
      <c r="B227" s="229" t="s">
        <v>413</v>
      </c>
      <c r="C227" s="175" t="s">
        <v>469</v>
      </c>
      <c r="D227" s="175" t="s">
        <v>636</v>
      </c>
      <c r="E227" s="175" t="s">
        <v>826</v>
      </c>
      <c r="F227" s="175" t="s">
        <v>416</v>
      </c>
      <c r="G227" s="176">
        <v>340</v>
      </c>
    </row>
    <row r="228" spans="1:7" ht="12.75">
      <c r="A228" s="203"/>
      <c r="B228" s="227" t="s">
        <v>827</v>
      </c>
      <c r="C228" s="173" t="s">
        <v>791</v>
      </c>
      <c r="D228" s="173" t="s">
        <v>176</v>
      </c>
      <c r="E228" s="173"/>
      <c r="F228" s="173"/>
      <c r="G228" s="174">
        <f>G230</f>
        <v>12.9</v>
      </c>
    </row>
    <row r="229" spans="1:7" ht="12.75">
      <c r="A229" s="203"/>
      <c r="B229" s="229" t="s">
        <v>306</v>
      </c>
      <c r="C229" s="175" t="s">
        <v>469</v>
      </c>
      <c r="D229" s="175" t="s">
        <v>176</v>
      </c>
      <c r="E229" s="175" t="s">
        <v>307</v>
      </c>
      <c r="F229" s="175"/>
      <c r="G229" s="176">
        <f>G230</f>
        <v>12.9</v>
      </c>
    </row>
    <row r="230" spans="1:7" ht="42" customHeight="1">
      <c r="A230" s="203"/>
      <c r="B230" s="236" t="s">
        <v>828</v>
      </c>
      <c r="C230" s="175" t="s">
        <v>469</v>
      </c>
      <c r="D230" s="175" t="s">
        <v>176</v>
      </c>
      <c r="E230" s="175" t="s">
        <v>829</v>
      </c>
      <c r="F230" s="175"/>
      <c r="G230" s="176">
        <f>G231</f>
        <v>12.9</v>
      </c>
    </row>
    <row r="231" spans="1:7" ht="25.5">
      <c r="A231" s="203"/>
      <c r="B231" s="229" t="s">
        <v>413</v>
      </c>
      <c r="C231" s="175" t="s">
        <v>469</v>
      </c>
      <c r="D231" s="175" t="s">
        <v>176</v>
      </c>
      <c r="E231" s="175" t="s">
        <v>829</v>
      </c>
      <c r="F231" s="175" t="s">
        <v>416</v>
      </c>
      <c r="G231" s="176">
        <v>12.9</v>
      </c>
    </row>
    <row r="232" spans="1:7" ht="13.5" customHeight="1">
      <c r="A232" s="203" t="s">
        <v>809</v>
      </c>
      <c r="B232" s="226" t="s">
        <v>668</v>
      </c>
      <c r="C232" s="173" t="s">
        <v>464</v>
      </c>
      <c r="D232" s="173"/>
      <c r="E232" s="173"/>
      <c r="F232" s="173"/>
      <c r="G232" s="174">
        <f>G233</f>
        <v>6121.735</v>
      </c>
    </row>
    <row r="233" spans="1:7" ht="38.25">
      <c r="A233" s="203"/>
      <c r="B233" s="226" t="s">
        <v>669</v>
      </c>
      <c r="C233" s="173" t="s">
        <v>464</v>
      </c>
      <c r="D233" s="173" t="s">
        <v>670</v>
      </c>
      <c r="E233" s="173"/>
      <c r="F233" s="173"/>
      <c r="G233" s="176">
        <f>G234</f>
        <v>6121.735</v>
      </c>
    </row>
    <row r="234" spans="1:7" ht="12.75">
      <c r="A234" s="203"/>
      <c r="B234" s="231" t="s">
        <v>306</v>
      </c>
      <c r="C234" s="175" t="s">
        <v>464</v>
      </c>
      <c r="D234" s="175" t="s">
        <v>670</v>
      </c>
      <c r="E234" s="175" t="s">
        <v>307</v>
      </c>
      <c r="F234" s="175"/>
      <c r="G234" s="176">
        <f>G235</f>
        <v>6121.735</v>
      </c>
    </row>
    <row r="235" spans="1:7" ht="51">
      <c r="A235" s="203"/>
      <c r="B235" s="231" t="s">
        <v>656</v>
      </c>
      <c r="C235" s="175" t="s">
        <v>464</v>
      </c>
      <c r="D235" s="175" t="s">
        <v>670</v>
      </c>
      <c r="E235" s="175" t="s">
        <v>308</v>
      </c>
      <c r="F235" s="175"/>
      <c r="G235" s="176">
        <f>G236+G237+G238</f>
        <v>6121.735</v>
      </c>
    </row>
    <row r="236" spans="1:7" ht="51">
      <c r="A236" s="203"/>
      <c r="B236" s="229" t="s">
        <v>412</v>
      </c>
      <c r="C236" s="175" t="s">
        <v>464</v>
      </c>
      <c r="D236" s="175" t="s">
        <v>670</v>
      </c>
      <c r="E236" s="175" t="s">
        <v>308</v>
      </c>
      <c r="F236" s="175" t="s">
        <v>415</v>
      </c>
      <c r="G236" s="176">
        <v>5822.735</v>
      </c>
    </row>
    <row r="237" spans="1:7" ht="25.5">
      <c r="A237" s="203"/>
      <c r="B237" s="229" t="s">
        <v>413</v>
      </c>
      <c r="C237" s="175" t="s">
        <v>464</v>
      </c>
      <c r="D237" s="175" t="s">
        <v>670</v>
      </c>
      <c r="E237" s="175" t="s">
        <v>308</v>
      </c>
      <c r="F237" s="175" t="s">
        <v>416</v>
      </c>
      <c r="G237" s="176">
        <v>297</v>
      </c>
    </row>
    <row r="238" spans="1:7" ht="13.5" customHeight="1">
      <c r="A238" s="203"/>
      <c r="B238" s="229" t="s">
        <v>414</v>
      </c>
      <c r="C238" s="175" t="s">
        <v>464</v>
      </c>
      <c r="D238" s="175" t="s">
        <v>670</v>
      </c>
      <c r="E238" s="175" t="s">
        <v>308</v>
      </c>
      <c r="F238" s="175" t="s">
        <v>417</v>
      </c>
      <c r="G238" s="176">
        <v>2</v>
      </c>
    </row>
    <row r="239" spans="1:7" ht="25.5">
      <c r="A239" s="203" t="s">
        <v>671</v>
      </c>
      <c r="B239" s="226" t="s">
        <v>420</v>
      </c>
      <c r="C239" s="173" t="s">
        <v>672</v>
      </c>
      <c r="D239" s="173"/>
      <c r="E239" s="173"/>
      <c r="F239" s="173"/>
      <c r="G239" s="174">
        <f>G240+G259+G262</f>
        <v>15690.430499999999</v>
      </c>
    </row>
    <row r="240" spans="1:7" ht="30" customHeight="1">
      <c r="A240" s="203"/>
      <c r="B240" s="372" t="s">
        <v>266</v>
      </c>
      <c r="C240" s="175" t="s">
        <v>672</v>
      </c>
      <c r="D240" s="173"/>
      <c r="E240" s="175" t="s">
        <v>698</v>
      </c>
      <c r="F240" s="173"/>
      <c r="G240" s="174">
        <f>G241+G255</f>
        <v>12181.587909999998</v>
      </c>
    </row>
    <row r="241" spans="1:7" ht="47.25" customHeight="1">
      <c r="A241" s="203"/>
      <c r="B241" s="372" t="s">
        <v>695</v>
      </c>
      <c r="C241" s="175" t="s">
        <v>672</v>
      </c>
      <c r="D241" s="173"/>
      <c r="E241" s="175" t="s">
        <v>696</v>
      </c>
      <c r="F241" s="173"/>
      <c r="G241" s="174">
        <f>G242+G246</f>
        <v>10594.587909999998</v>
      </c>
    </row>
    <row r="242" spans="1:7" ht="42" customHeight="1">
      <c r="A242" s="203"/>
      <c r="B242" s="226" t="s">
        <v>471</v>
      </c>
      <c r="C242" s="173" t="s">
        <v>672</v>
      </c>
      <c r="D242" s="173" t="s">
        <v>385</v>
      </c>
      <c r="E242" s="173"/>
      <c r="F242" s="173"/>
      <c r="G242" s="174">
        <f>G244</f>
        <v>3798.37086</v>
      </c>
    </row>
    <row r="243" spans="1:7" ht="42.75" customHeight="1">
      <c r="A243" s="203"/>
      <c r="B243" s="372" t="s">
        <v>695</v>
      </c>
      <c r="C243" s="175" t="s">
        <v>672</v>
      </c>
      <c r="D243" s="175" t="s">
        <v>385</v>
      </c>
      <c r="E243" s="175" t="s">
        <v>696</v>
      </c>
      <c r="F243" s="175"/>
      <c r="G243" s="176">
        <f>G244</f>
        <v>3798.37086</v>
      </c>
    </row>
    <row r="244" spans="1:7" ht="51">
      <c r="A244" s="203"/>
      <c r="B244" s="373" t="s">
        <v>172</v>
      </c>
      <c r="C244" s="175" t="s">
        <v>672</v>
      </c>
      <c r="D244" s="175" t="s">
        <v>385</v>
      </c>
      <c r="E244" s="175" t="s">
        <v>697</v>
      </c>
      <c r="F244" s="175"/>
      <c r="G244" s="176">
        <f>G245</f>
        <v>3798.37086</v>
      </c>
    </row>
    <row r="245" spans="1:7" ht="54.75" customHeight="1">
      <c r="A245" s="203"/>
      <c r="B245" s="229" t="s">
        <v>412</v>
      </c>
      <c r="C245" s="175" t="s">
        <v>672</v>
      </c>
      <c r="D245" s="175" t="s">
        <v>385</v>
      </c>
      <c r="E245" s="175" t="s">
        <v>697</v>
      </c>
      <c r="F245" s="175" t="s">
        <v>415</v>
      </c>
      <c r="G245" s="176">
        <v>3798.37086</v>
      </c>
    </row>
    <row r="246" spans="1:7" ht="12.75">
      <c r="A246" s="203"/>
      <c r="B246" s="230" t="s">
        <v>387</v>
      </c>
      <c r="C246" s="173" t="s">
        <v>672</v>
      </c>
      <c r="D246" s="173" t="s">
        <v>634</v>
      </c>
      <c r="E246" s="173"/>
      <c r="F246" s="173"/>
      <c r="G246" s="174">
        <f>G247</f>
        <v>6796.217049999999</v>
      </c>
    </row>
    <row r="247" spans="1:7" ht="39.75" customHeight="1">
      <c r="A247" s="219"/>
      <c r="B247" s="372" t="s">
        <v>695</v>
      </c>
      <c r="C247" s="175" t="s">
        <v>672</v>
      </c>
      <c r="D247" s="175" t="s">
        <v>634</v>
      </c>
      <c r="E247" s="175" t="s">
        <v>696</v>
      </c>
      <c r="F247" s="175"/>
      <c r="G247" s="176">
        <f>G248+G251</f>
        <v>6796.217049999999</v>
      </c>
    </row>
    <row r="248" spans="1:7" ht="38.25">
      <c r="A248" s="203"/>
      <c r="B248" s="211" t="s">
        <v>699</v>
      </c>
      <c r="C248" s="175" t="s">
        <v>672</v>
      </c>
      <c r="D248" s="175" t="s">
        <v>634</v>
      </c>
      <c r="E248" s="175" t="s">
        <v>700</v>
      </c>
      <c r="F248" s="175"/>
      <c r="G248" s="176">
        <f>G249+G250</f>
        <v>2645</v>
      </c>
    </row>
    <row r="249" spans="1:7" ht="25.5">
      <c r="A249" s="203"/>
      <c r="B249" s="85" t="s">
        <v>413</v>
      </c>
      <c r="C249" s="175" t="s">
        <v>672</v>
      </c>
      <c r="D249" s="175" t="s">
        <v>634</v>
      </c>
      <c r="E249" s="175" t="s">
        <v>700</v>
      </c>
      <c r="F249" s="175" t="s">
        <v>416</v>
      </c>
      <c r="G249" s="178">
        <v>2645</v>
      </c>
    </row>
    <row r="250" spans="1:7" ht="12.75">
      <c r="A250" s="203"/>
      <c r="B250" s="85" t="s">
        <v>414</v>
      </c>
      <c r="C250" s="175" t="s">
        <v>672</v>
      </c>
      <c r="D250" s="175" t="s">
        <v>634</v>
      </c>
      <c r="E250" s="175" t="s">
        <v>700</v>
      </c>
      <c r="F250" s="175" t="s">
        <v>417</v>
      </c>
      <c r="G250" s="178">
        <v>0</v>
      </c>
    </row>
    <row r="251" spans="1:7" ht="12.75">
      <c r="A251" s="203"/>
      <c r="B251" s="82" t="s">
        <v>701</v>
      </c>
      <c r="C251" s="175" t="s">
        <v>672</v>
      </c>
      <c r="D251" s="175" t="s">
        <v>634</v>
      </c>
      <c r="E251" s="175" t="s">
        <v>702</v>
      </c>
      <c r="F251" s="175"/>
      <c r="G251" s="178">
        <f>G252+G253+G254</f>
        <v>4151.217049999999</v>
      </c>
    </row>
    <row r="252" spans="1:7" ht="51">
      <c r="A252" s="203"/>
      <c r="B252" s="85" t="s">
        <v>412</v>
      </c>
      <c r="C252" s="175" t="s">
        <v>672</v>
      </c>
      <c r="D252" s="175" t="s">
        <v>634</v>
      </c>
      <c r="E252" s="175" t="s">
        <v>702</v>
      </c>
      <c r="F252" s="175" t="s">
        <v>415</v>
      </c>
      <c r="G252" s="178">
        <v>2720.72205</v>
      </c>
    </row>
    <row r="253" spans="1:7" ht="25.5">
      <c r="A253" s="203"/>
      <c r="B253" s="85" t="s">
        <v>413</v>
      </c>
      <c r="C253" s="175" t="s">
        <v>672</v>
      </c>
      <c r="D253" s="175" t="s">
        <v>634</v>
      </c>
      <c r="E253" s="175" t="s">
        <v>702</v>
      </c>
      <c r="F253" s="175" t="s">
        <v>416</v>
      </c>
      <c r="G253" s="178">
        <v>1245.495</v>
      </c>
    </row>
    <row r="254" spans="1:7" ht="12.75">
      <c r="A254" s="203"/>
      <c r="B254" s="85" t="s">
        <v>414</v>
      </c>
      <c r="C254" s="175" t="s">
        <v>672</v>
      </c>
      <c r="D254" s="175" t="s">
        <v>634</v>
      </c>
      <c r="E254" s="175" t="s">
        <v>702</v>
      </c>
      <c r="F254" s="175" t="s">
        <v>417</v>
      </c>
      <c r="G254" s="178">
        <v>185</v>
      </c>
    </row>
    <row r="255" spans="1:7" ht="12.75">
      <c r="A255" s="203"/>
      <c r="B255" s="227" t="s">
        <v>301</v>
      </c>
      <c r="C255" s="173" t="s">
        <v>672</v>
      </c>
      <c r="D255" s="173" t="s">
        <v>303</v>
      </c>
      <c r="E255" s="173"/>
      <c r="F255" s="173"/>
      <c r="G255" s="177">
        <f>G257</f>
        <v>1587</v>
      </c>
    </row>
    <row r="256" spans="1:7" ht="54" customHeight="1">
      <c r="A256" s="203"/>
      <c r="B256" s="372" t="s">
        <v>703</v>
      </c>
      <c r="C256" s="175" t="s">
        <v>672</v>
      </c>
      <c r="D256" s="175" t="s">
        <v>303</v>
      </c>
      <c r="E256" s="175" t="s">
        <v>704</v>
      </c>
      <c r="F256" s="175"/>
      <c r="G256" s="178"/>
    </row>
    <row r="257" spans="1:7" ht="19.5" customHeight="1">
      <c r="A257" s="203"/>
      <c r="B257" s="85" t="s">
        <v>705</v>
      </c>
      <c r="C257" s="175" t="s">
        <v>672</v>
      </c>
      <c r="D257" s="175" t="s">
        <v>303</v>
      </c>
      <c r="E257" s="175" t="s">
        <v>706</v>
      </c>
      <c r="F257" s="175"/>
      <c r="G257" s="178">
        <f>G258</f>
        <v>1587</v>
      </c>
    </row>
    <row r="258" spans="1:7" ht="25.5">
      <c r="A258" s="203"/>
      <c r="B258" s="85" t="s">
        <v>413</v>
      </c>
      <c r="C258" s="175" t="s">
        <v>672</v>
      </c>
      <c r="D258" s="175" t="s">
        <v>303</v>
      </c>
      <c r="E258" s="175" t="s">
        <v>706</v>
      </c>
      <c r="F258" s="175" t="s">
        <v>416</v>
      </c>
      <c r="G258" s="178">
        <v>1587</v>
      </c>
    </row>
    <row r="259" spans="1:7" ht="12.75">
      <c r="A259" s="203"/>
      <c r="B259" s="374" t="s">
        <v>803</v>
      </c>
      <c r="C259" s="173" t="s">
        <v>672</v>
      </c>
      <c r="D259" s="173" t="s">
        <v>805</v>
      </c>
      <c r="E259" s="175"/>
      <c r="F259" s="175"/>
      <c r="G259" s="177">
        <f>G260</f>
        <v>72.14259</v>
      </c>
    </row>
    <row r="260" spans="1:7" ht="67.5" customHeight="1">
      <c r="A260" s="203"/>
      <c r="B260" s="376" t="s">
        <v>717</v>
      </c>
      <c r="C260" s="175" t="s">
        <v>672</v>
      </c>
      <c r="D260" s="175" t="s">
        <v>805</v>
      </c>
      <c r="E260" s="175" t="s">
        <v>715</v>
      </c>
      <c r="F260" s="175"/>
      <c r="G260" s="178">
        <f>G261</f>
        <v>72.14259</v>
      </c>
    </row>
    <row r="261" spans="1:7" ht="21" customHeight="1">
      <c r="A261" s="203"/>
      <c r="B261" s="85" t="s">
        <v>394</v>
      </c>
      <c r="C261" s="175" t="s">
        <v>672</v>
      </c>
      <c r="D261" s="175" t="s">
        <v>805</v>
      </c>
      <c r="E261" s="175" t="s">
        <v>715</v>
      </c>
      <c r="F261" s="175" t="s">
        <v>395</v>
      </c>
      <c r="G261" s="178">
        <v>72.14259</v>
      </c>
    </row>
    <row r="262" spans="1:7" ht="12.75">
      <c r="A262" s="203"/>
      <c r="B262" s="230" t="s">
        <v>807</v>
      </c>
      <c r="C262" s="173" t="s">
        <v>672</v>
      </c>
      <c r="D262" s="173" t="s">
        <v>804</v>
      </c>
      <c r="E262" s="173"/>
      <c r="F262" s="173"/>
      <c r="G262" s="177">
        <f>G263</f>
        <v>3436.7</v>
      </c>
    </row>
    <row r="263" spans="1:7" ht="25.5">
      <c r="A263" s="203"/>
      <c r="B263" s="231" t="s">
        <v>259</v>
      </c>
      <c r="C263" s="175" t="s">
        <v>672</v>
      </c>
      <c r="D263" s="175" t="s">
        <v>804</v>
      </c>
      <c r="E263" s="175" t="s">
        <v>674</v>
      </c>
      <c r="F263" s="173"/>
      <c r="G263" s="176">
        <f>G264</f>
        <v>3436.7</v>
      </c>
    </row>
    <row r="264" spans="1:7" ht="51">
      <c r="A264" s="203"/>
      <c r="B264" s="232" t="s">
        <v>831</v>
      </c>
      <c r="C264" s="175" t="s">
        <v>672</v>
      </c>
      <c r="D264" s="175" t="s">
        <v>804</v>
      </c>
      <c r="E264" s="175" t="s">
        <v>832</v>
      </c>
      <c r="F264" s="173"/>
      <c r="G264" s="176">
        <f>G265+G267</f>
        <v>3436.7</v>
      </c>
    </row>
    <row r="265" spans="1:7" ht="93" customHeight="1">
      <c r="A265" s="203"/>
      <c r="B265" s="238" t="s">
        <v>298</v>
      </c>
      <c r="C265" s="175" t="s">
        <v>672</v>
      </c>
      <c r="D265" s="175" t="s">
        <v>804</v>
      </c>
      <c r="E265" s="175" t="s">
        <v>833</v>
      </c>
      <c r="F265" s="173"/>
      <c r="G265" s="176">
        <f>G266</f>
        <v>3327.6</v>
      </c>
    </row>
    <row r="266" spans="1:7" ht="12.75">
      <c r="A266" s="203"/>
      <c r="B266" s="228" t="s">
        <v>394</v>
      </c>
      <c r="C266" s="175" t="s">
        <v>672</v>
      </c>
      <c r="D266" s="175" t="s">
        <v>804</v>
      </c>
      <c r="E266" s="175" t="s">
        <v>833</v>
      </c>
      <c r="F266" s="175" t="s">
        <v>395</v>
      </c>
      <c r="G266" s="176">
        <v>3327.6</v>
      </c>
    </row>
    <row r="267" spans="1:7" ht="18" customHeight="1">
      <c r="A267" s="203"/>
      <c r="B267" s="228" t="s">
        <v>788</v>
      </c>
      <c r="C267" s="175" t="s">
        <v>672</v>
      </c>
      <c r="D267" s="175" t="s">
        <v>804</v>
      </c>
      <c r="E267" s="175" t="s">
        <v>834</v>
      </c>
      <c r="F267" s="175" t="s">
        <v>395</v>
      </c>
      <c r="G267" s="176">
        <v>109.1</v>
      </c>
    </row>
    <row r="268" spans="1:7" ht="22.5" customHeight="1">
      <c r="A268" s="203" t="s">
        <v>673</v>
      </c>
      <c r="B268" s="227" t="s">
        <v>676</v>
      </c>
      <c r="C268" s="173" t="s">
        <v>677</v>
      </c>
      <c r="D268" s="173"/>
      <c r="E268" s="173"/>
      <c r="F268" s="173"/>
      <c r="G268" s="177">
        <f>G269</f>
        <v>5088.561</v>
      </c>
    </row>
    <row r="269" spans="1:7" ht="32.25" customHeight="1">
      <c r="A269" s="203"/>
      <c r="B269" s="229" t="s">
        <v>465</v>
      </c>
      <c r="C269" s="175" t="s">
        <v>677</v>
      </c>
      <c r="D269" s="175" t="s">
        <v>466</v>
      </c>
      <c r="E269" s="175"/>
      <c r="F269" s="175"/>
      <c r="G269" s="178">
        <f>G271</f>
        <v>5088.561</v>
      </c>
    </row>
    <row r="270" spans="1:7" ht="12.75">
      <c r="A270" s="203"/>
      <c r="B270" s="229" t="s">
        <v>306</v>
      </c>
      <c r="C270" s="175" t="s">
        <v>677</v>
      </c>
      <c r="D270" s="175" t="s">
        <v>466</v>
      </c>
      <c r="E270" s="175" t="s">
        <v>307</v>
      </c>
      <c r="F270" s="175"/>
      <c r="G270" s="178"/>
    </row>
    <row r="271" spans="1:7" ht="51">
      <c r="A271" s="203"/>
      <c r="B271" s="228" t="s">
        <v>656</v>
      </c>
      <c r="C271" s="175" t="s">
        <v>677</v>
      </c>
      <c r="D271" s="175" t="s">
        <v>466</v>
      </c>
      <c r="E271" s="175" t="s">
        <v>308</v>
      </c>
      <c r="F271" s="175"/>
      <c r="G271" s="178">
        <f>G272+G273+G274</f>
        <v>5088.561</v>
      </c>
    </row>
    <row r="272" spans="1:7" ht="51">
      <c r="A272" s="203"/>
      <c r="B272" s="229" t="s">
        <v>412</v>
      </c>
      <c r="C272" s="175" t="s">
        <v>677</v>
      </c>
      <c r="D272" s="175" t="s">
        <v>466</v>
      </c>
      <c r="E272" s="175" t="s">
        <v>308</v>
      </c>
      <c r="F272" s="175" t="s">
        <v>415</v>
      </c>
      <c r="G272" s="178">
        <v>4962.561</v>
      </c>
    </row>
    <row r="273" spans="1:7" ht="25.5">
      <c r="A273" s="203"/>
      <c r="B273" s="229" t="s">
        <v>413</v>
      </c>
      <c r="C273" s="175" t="s">
        <v>677</v>
      </c>
      <c r="D273" s="175" t="s">
        <v>466</v>
      </c>
      <c r="E273" s="175" t="s">
        <v>837</v>
      </c>
      <c r="F273" s="175" t="s">
        <v>416</v>
      </c>
      <c r="G273" s="178">
        <v>111</v>
      </c>
    </row>
    <row r="274" spans="1:7" ht="13.5">
      <c r="A274" s="225"/>
      <c r="B274" s="239" t="s">
        <v>414</v>
      </c>
      <c r="C274" s="179" t="s">
        <v>677</v>
      </c>
      <c r="D274" s="179" t="s">
        <v>466</v>
      </c>
      <c r="E274" s="179" t="s">
        <v>308</v>
      </c>
      <c r="F274" s="179" t="s">
        <v>417</v>
      </c>
      <c r="G274" s="180">
        <v>15</v>
      </c>
    </row>
    <row r="275" spans="1:7" ht="12.75">
      <c r="A275" s="203"/>
      <c r="B275" s="240" t="s">
        <v>198</v>
      </c>
      <c r="C275" s="187"/>
      <c r="D275" s="187"/>
      <c r="E275" s="187"/>
      <c r="F275" s="187"/>
      <c r="G275" s="177">
        <f>G268+G239+G232+G68+G15</f>
        <v>410713.57927</v>
      </c>
    </row>
    <row r="276" ht="12.75">
      <c r="B276" s="241"/>
    </row>
    <row r="277" ht="12.75">
      <c r="B277" s="241"/>
    </row>
    <row r="278" ht="12.75">
      <c r="B278" s="241"/>
    </row>
    <row r="279" ht="12.75">
      <c r="B279" s="241"/>
    </row>
    <row r="280" ht="12.75">
      <c r="B280" s="241"/>
    </row>
    <row r="281" ht="12.75">
      <c r="B281" s="241"/>
    </row>
    <row r="282" ht="12.75">
      <c r="B282" s="241"/>
    </row>
    <row r="283" ht="12.75">
      <c r="B283" s="241"/>
    </row>
    <row r="284" ht="12.75">
      <c r="B284" s="241"/>
    </row>
    <row r="285" ht="12.75">
      <c r="B285" s="241"/>
    </row>
    <row r="286" ht="12.75">
      <c r="B286" s="241"/>
    </row>
    <row r="287" ht="12.75">
      <c r="B287" s="241"/>
    </row>
    <row r="288" ht="12.75">
      <c r="B288" s="241"/>
    </row>
    <row r="289" ht="12.75">
      <c r="B289" s="241"/>
    </row>
    <row r="290" ht="12.75">
      <c r="B290" s="241"/>
    </row>
    <row r="291" ht="12.75">
      <c r="B291" s="241"/>
    </row>
    <row r="292" ht="12.75">
      <c r="B292" s="241"/>
    </row>
    <row r="293" ht="12.75">
      <c r="B293" s="241"/>
    </row>
    <row r="294" ht="12.75">
      <c r="B294" s="241"/>
    </row>
    <row r="295" ht="12.75">
      <c r="B295" s="241"/>
    </row>
  </sheetData>
  <mergeCells count="14">
    <mergeCell ref="B6:G6"/>
    <mergeCell ref="C7:G7"/>
    <mergeCell ref="B3:G3"/>
    <mergeCell ref="B4:G4"/>
    <mergeCell ref="B5:G5"/>
    <mergeCell ref="B10:G10"/>
    <mergeCell ref="B11:F11"/>
    <mergeCell ref="A12:A13"/>
    <mergeCell ref="B12:B13"/>
    <mergeCell ref="C12:C13"/>
    <mergeCell ref="D12:D13"/>
    <mergeCell ref="E12:E13"/>
    <mergeCell ref="F12:F13"/>
    <mergeCell ref="G12:G1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45">
      <selection activeCell="M49" sqref="M49"/>
    </sheetView>
  </sheetViews>
  <sheetFormatPr defaultColWidth="9.00390625" defaultRowHeight="12.75"/>
  <cols>
    <col min="1" max="1" width="4.875" style="4" customWidth="1"/>
    <col min="2" max="2" width="64.125" style="4" customWidth="1"/>
    <col min="3" max="3" width="9.25390625" style="4" customWidth="1"/>
    <col min="4" max="4" width="11.875" style="4" customWidth="1"/>
    <col min="5" max="5" width="26.375" style="4" customWidth="1"/>
    <col min="6" max="16384" width="9.125" style="4" customWidth="1"/>
  </cols>
  <sheetData>
    <row r="1" spans="1:7" ht="15.75" hidden="1">
      <c r="A1" s="54"/>
      <c r="B1" s="58"/>
      <c r="C1" s="54"/>
      <c r="D1" s="54"/>
      <c r="E1" s="55"/>
      <c r="F1" s="54"/>
      <c r="G1" s="54"/>
    </row>
    <row r="2" spans="1:7" ht="15.75">
      <c r="A2" s="54"/>
      <c r="B2" s="58"/>
      <c r="C2" s="54"/>
      <c r="D2" s="54"/>
      <c r="E2" s="87" t="s">
        <v>156</v>
      </c>
      <c r="F2" s="245"/>
      <c r="G2" s="93"/>
    </row>
    <row r="3" spans="1:7" ht="15.75">
      <c r="A3" s="54"/>
      <c r="B3" s="58"/>
      <c r="C3" s="87"/>
      <c r="D3" s="245" t="s">
        <v>230</v>
      </c>
      <c r="E3" s="245"/>
      <c r="F3" s="245"/>
      <c r="G3" s="245"/>
    </row>
    <row r="4" spans="1:7" ht="15.75">
      <c r="A4" s="54"/>
      <c r="B4" s="58"/>
      <c r="C4" s="87"/>
      <c r="D4" s="245" t="s">
        <v>294</v>
      </c>
      <c r="E4" s="245"/>
      <c r="F4" s="245"/>
      <c r="G4" s="245"/>
    </row>
    <row r="5" spans="1:7" ht="15.75">
      <c r="A5" s="54"/>
      <c r="B5" s="58"/>
      <c r="C5" s="245" t="s">
        <v>631</v>
      </c>
      <c r="D5" s="245"/>
      <c r="E5" s="245"/>
      <c r="F5" s="245"/>
      <c r="G5" s="245"/>
    </row>
    <row r="6" spans="1:7" ht="15.75">
      <c r="A6" s="54"/>
      <c r="B6" s="245" t="s">
        <v>748</v>
      </c>
      <c r="C6" s="245"/>
      <c r="D6" s="245"/>
      <c r="E6" s="245"/>
      <c r="F6" s="245"/>
      <c r="G6" s="245"/>
    </row>
    <row r="7" spans="1:7" ht="15.75">
      <c r="A7" s="54"/>
      <c r="B7" s="244"/>
      <c r="C7" s="451" t="s">
        <v>749</v>
      </c>
      <c r="D7" s="451"/>
      <c r="E7" s="451"/>
      <c r="F7" s="244"/>
      <c r="G7" s="244"/>
    </row>
    <row r="8" spans="1:7" ht="17.25" customHeight="1">
      <c r="A8" s="54"/>
      <c r="B8" s="58"/>
      <c r="C8" s="54"/>
      <c r="D8" s="54"/>
      <c r="E8" s="54"/>
      <c r="F8" s="54"/>
      <c r="G8" s="55"/>
    </row>
    <row r="9" ht="12.75" hidden="1"/>
    <row r="10" spans="1:5" ht="18.75">
      <c r="A10" s="54"/>
      <c r="B10" s="452" t="s">
        <v>840</v>
      </c>
      <c r="C10" s="452"/>
      <c r="D10" s="452"/>
      <c r="E10" s="452"/>
    </row>
    <row r="11" spans="1:5" ht="18.75">
      <c r="A11" s="54"/>
      <c r="B11" s="452" t="s">
        <v>750</v>
      </c>
      <c r="C11" s="452"/>
      <c r="D11" s="452"/>
      <c r="E11" s="452"/>
    </row>
    <row r="12" spans="1:5" ht="15.75">
      <c r="A12" s="54"/>
      <c r="B12" s="58"/>
      <c r="C12" s="54"/>
      <c r="D12" s="54"/>
      <c r="E12" s="54" t="s">
        <v>638</v>
      </c>
    </row>
    <row r="13" spans="1:5" ht="57" customHeight="1">
      <c r="A13" s="192" t="s">
        <v>639</v>
      </c>
      <c r="B13" s="192" t="s">
        <v>640</v>
      </c>
      <c r="C13" s="192" t="s">
        <v>457</v>
      </c>
      <c r="D13" s="192" t="s">
        <v>641</v>
      </c>
      <c r="E13" s="192" t="s">
        <v>295</v>
      </c>
    </row>
    <row r="14" spans="1:5" ht="12.75">
      <c r="A14" s="61">
        <v>1</v>
      </c>
      <c r="B14" s="61">
        <v>2</v>
      </c>
      <c r="C14" s="61">
        <v>3</v>
      </c>
      <c r="D14" s="61">
        <v>4</v>
      </c>
      <c r="E14" s="61">
        <v>5</v>
      </c>
    </row>
    <row r="15" spans="1:5" ht="38.25" customHeight="1">
      <c r="A15" s="193" t="s">
        <v>461</v>
      </c>
      <c r="B15" s="194" t="s">
        <v>309</v>
      </c>
      <c r="C15" s="56"/>
      <c r="D15" s="56" t="s">
        <v>574</v>
      </c>
      <c r="E15" s="195">
        <f>E16+E17+E21+E22</f>
        <v>220211.38390000002</v>
      </c>
    </row>
    <row r="16" spans="1:5" ht="54" customHeight="1">
      <c r="A16" s="169" t="s">
        <v>374</v>
      </c>
      <c r="B16" s="91" t="s">
        <v>173</v>
      </c>
      <c r="C16" s="57" t="s">
        <v>463</v>
      </c>
      <c r="D16" s="57" t="s">
        <v>174</v>
      </c>
      <c r="E16" s="164">
        <v>89621.5229</v>
      </c>
    </row>
    <row r="17" spans="1:5" ht="54" customHeight="1">
      <c r="A17" s="453" t="s">
        <v>375</v>
      </c>
      <c r="B17" s="167" t="s">
        <v>836</v>
      </c>
      <c r="C17" s="57"/>
      <c r="D17" s="57"/>
      <c r="E17" s="164">
        <f>SUM(E18:E20)</f>
        <v>129728.861</v>
      </c>
    </row>
    <row r="18" spans="1:5" ht="15.75">
      <c r="A18" s="454"/>
      <c r="B18" s="456"/>
      <c r="C18" s="56" t="s">
        <v>170</v>
      </c>
      <c r="D18" s="56" t="s">
        <v>680</v>
      </c>
      <c r="E18" s="195">
        <v>129119.861</v>
      </c>
    </row>
    <row r="19" spans="1:5" ht="15.75">
      <c r="A19" s="454"/>
      <c r="B19" s="457"/>
      <c r="C19" s="56" t="s">
        <v>170</v>
      </c>
      <c r="D19" s="56" t="s">
        <v>247</v>
      </c>
      <c r="E19" s="195">
        <v>113</v>
      </c>
    </row>
    <row r="20" spans="1:5" ht="15.75">
      <c r="A20" s="455"/>
      <c r="B20" s="458"/>
      <c r="C20" s="56" t="s">
        <v>469</v>
      </c>
      <c r="D20" s="56" t="s">
        <v>247</v>
      </c>
      <c r="E20" s="195">
        <v>496</v>
      </c>
    </row>
    <row r="21" spans="1:5" ht="68.25" customHeight="1">
      <c r="A21" s="170" t="s">
        <v>376</v>
      </c>
      <c r="B21" s="92" t="s">
        <v>759</v>
      </c>
      <c r="C21" s="57" t="s">
        <v>463</v>
      </c>
      <c r="D21" s="57" t="s">
        <v>681</v>
      </c>
      <c r="E21" s="164">
        <v>700</v>
      </c>
    </row>
    <row r="22" spans="1:5" ht="63">
      <c r="A22" s="453" t="s">
        <v>377</v>
      </c>
      <c r="B22" s="92" t="s">
        <v>763</v>
      </c>
      <c r="C22" s="57" t="s">
        <v>463</v>
      </c>
      <c r="D22" s="57" t="s">
        <v>247</v>
      </c>
      <c r="E22" s="164">
        <f>SUM(E23:E24)</f>
        <v>161</v>
      </c>
    </row>
    <row r="23" spans="1:5" ht="15.75">
      <c r="A23" s="454"/>
      <c r="B23" s="462"/>
      <c r="C23" s="56" t="s">
        <v>463</v>
      </c>
      <c r="D23" s="56" t="s">
        <v>247</v>
      </c>
      <c r="E23" s="195">
        <v>26</v>
      </c>
    </row>
    <row r="24" spans="1:5" ht="15.75">
      <c r="A24" s="455"/>
      <c r="B24" s="463"/>
      <c r="C24" s="56" t="s">
        <v>469</v>
      </c>
      <c r="D24" s="56" t="s">
        <v>247</v>
      </c>
      <c r="E24" s="195">
        <v>135</v>
      </c>
    </row>
    <row r="25" spans="1:5" ht="50.25" customHeight="1">
      <c r="A25" s="169" t="s">
        <v>467</v>
      </c>
      <c r="B25" s="194" t="s">
        <v>317</v>
      </c>
      <c r="C25" s="56" t="s">
        <v>469</v>
      </c>
      <c r="D25" s="56" t="s">
        <v>210</v>
      </c>
      <c r="E25" s="195">
        <v>100</v>
      </c>
    </row>
    <row r="26" spans="1:5" ht="50.25" customHeight="1">
      <c r="A26" s="169" t="s">
        <v>809</v>
      </c>
      <c r="B26" s="194" t="s">
        <v>838</v>
      </c>
      <c r="C26" s="56" t="s">
        <v>469</v>
      </c>
      <c r="D26" s="56" t="s">
        <v>210</v>
      </c>
      <c r="E26" s="195">
        <v>410</v>
      </c>
    </row>
    <row r="27" spans="1:5" ht="36" customHeight="1">
      <c r="A27" s="169" t="s">
        <v>671</v>
      </c>
      <c r="B27" s="194" t="s">
        <v>337</v>
      </c>
      <c r="C27" s="56" t="s">
        <v>469</v>
      </c>
      <c r="D27" s="56" t="s">
        <v>710</v>
      </c>
      <c r="E27" s="195">
        <f>E28+E29</f>
        <v>10224.505</v>
      </c>
    </row>
    <row r="28" spans="1:5" ht="68.25" customHeight="1">
      <c r="A28" s="169" t="s">
        <v>378</v>
      </c>
      <c r="B28" s="91" t="s">
        <v>339</v>
      </c>
      <c r="C28" s="57" t="s">
        <v>469</v>
      </c>
      <c r="D28" s="57" t="s">
        <v>249</v>
      </c>
      <c r="E28" s="164">
        <v>1167</v>
      </c>
    </row>
    <row r="29" spans="1:5" ht="54.75" customHeight="1">
      <c r="A29" s="169" t="s">
        <v>379</v>
      </c>
      <c r="B29" s="91" t="s">
        <v>343</v>
      </c>
      <c r="C29" s="57" t="s">
        <v>469</v>
      </c>
      <c r="D29" s="57" t="s">
        <v>635</v>
      </c>
      <c r="E29" s="164">
        <v>9057.505</v>
      </c>
    </row>
    <row r="30" spans="1:5" ht="37.5" customHeight="1">
      <c r="A30" s="188" t="s">
        <v>673</v>
      </c>
      <c r="B30" s="194" t="s">
        <v>259</v>
      </c>
      <c r="C30" s="56"/>
      <c r="D30" s="56"/>
      <c r="E30" s="195">
        <f>E31+E36+E38+E42</f>
        <v>30665.711</v>
      </c>
    </row>
    <row r="31" spans="1:5" ht="63">
      <c r="A31" s="464" t="s">
        <v>380</v>
      </c>
      <c r="B31" s="91" t="s">
        <v>835</v>
      </c>
      <c r="C31" s="57"/>
      <c r="D31" s="57"/>
      <c r="E31" s="164">
        <f>SUM(E32:E35)</f>
        <v>12785.211</v>
      </c>
    </row>
    <row r="32" spans="1:5" ht="15.75">
      <c r="A32" s="465"/>
      <c r="B32" s="377"/>
      <c r="C32" s="56" t="s">
        <v>469</v>
      </c>
      <c r="D32" s="56" t="s">
        <v>805</v>
      </c>
      <c r="E32" s="195">
        <v>9634</v>
      </c>
    </row>
    <row r="33" spans="1:5" ht="15.75">
      <c r="A33" s="465"/>
      <c r="B33" s="378"/>
      <c r="C33" s="56" t="s">
        <v>469</v>
      </c>
      <c r="D33" s="56" t="s">
        <v>252</v>
      </c>
      <c r="E33" s="195">
        <v>1601.211</v>
      </c>
    </row>
    <row r="34" spans="1:5" ht="15.75">
      <c r="A34" s="465"/>
      <c r="B34" s="378"/>
      <c r="C34" s="56" t="s">
        <v>463</v>
      </c>
      <c r="D34" s="56" t="s">
        <v>472</v>
      </c>
      <c r="E34" s="195">
        <v>398.75</v>
      </c>
    </row>
    <row r="35" spans="1:5" ht="15.75">
      <c r="A35" s="465"/>
      <c r="B35" s="379"/>
      <c r="C35" s="56" t="s">
        <v>469</v>
      </c>
      <c r="D35" s="56" t="s">
        <v>472</v>
      </c>
      <c r="E35" s="195">
        <v>1151.25</v>
      </c>
    </row>
    <row r="36" spans="1:5" ht="57.75" customHeight="1">
      <c r="A36" s="453" t="s">
        <v>381</v>
      </c>
      <c r="B36" s="92" t="s">
        <v>498</v>
      </c>
      <c r="C36" s="57"/>
      <c r="D36" s="57"/>
      <c r="E36" s="164">
        <f>SUM(E37:E37)</f>
        <v>2866</v>
      </c>
    </row>
    <row r="37" spans="1:5" ht="15.75">
      <c r="A37" s="466"/>
      <c r="B37" s="92"/>
      <c r="C37" s="56" t="s">
        <v>469</v>
      </c>
      <c r="D37" s="56" t="s">
        <v>385</v>
      </c>
      <c r="E37" s="195">
        <v>2866</v>
      </c>
    </row>
    <row r="38" spans="1:5" ht="30.75" customHeight="1">
      <c r="A38" s="453" t="s">
        <v>382</v>
      </c>
      <c r="B38" s="168" t="s">
        <v>692</v>
      </c>
      <c r="C38" s="56"/>
      <c r="D38" s="56"/>
      <c r="E38" s="164">
        <f>E39+E40+E41</f>
        <v>11577.8</v>
      </c>
    </row>
    <row r="39" spans="1:5" ht="15.75">
      <c r="A39" s="466"/>
      <c r="B39" s="468"/>
      <c r="C39" s="56" t="s">
        <v>463</v>
      </c>
      <c r="D39" s="56" t="s">
        <v>385</v>
      </c>
      <c r="E39" s="195">
        <v>1447</v>
      </c>
    </row>
    <row r="40" spans="1:5" ht="15.75">
      <c r="A40" s="466"/>
      <c r="B40" s="469"/>
      <c r="C40" s="56" t="s">
        <v>463</v>
      </c>
      <c r="D40" s="56" t="s">
        <v>804</v>
      </c>
      <c r="E40" s="195">
        <v>72</v>
      </c>
    </row>
    <row r="41" spans="1:5" ht="15.75">
      <c r="A41" s="467"/>
      <c r="B41" s="470"/>
      <c r="C41" s="56" t="s">
        <v>469</v>
      </c>
      <c r="D41" s="56" t="s">
        <v>804</v>
      </c>
      <c r="E41" s="195">
        <v>10058.8</v>
      </c>
    </row>
    <row r="42" spans="1:5" ht="63">
      <c r="A42" s="169" t="s">
        <v>383</v>
      </c>
      <c r="B42" s="91" t="s">
        <v>831</v>
      </c>
      <c r="C42" s="57" t="s">
        <v>672</v>
      </c>
      <c r="D42" s="57" t="s">
        <v>804</v>
      </c>
      <c r="E42" s="164">
        <v>3436.7</v>
      </c>
    </row>
    <row r="43" spans="1:5" ht="39.75" customHeight="1">
      <c r="A43" s="169" t="s">
        <v>675</v>
      </c>
      <c r="B43" s="194" t="s">
        <v>823</v>
      </c>
      <c r="C43" s="56" t="s">
        <v>469</v>
      </c>
      <c r="D43" s="56" t="s">
        <v>636</v>
      </c>
      <c r="E43" s="195">
        <v>340</v>
      </c>
    </row>
    <row r="44" spans="1:5" ht="47.25">
      <c r="A44" s="169" t="s">
        <v>678</v>
      </c>
      <c r="B44" s="194" t="s">
        <v>741</v>
      </c>
      <c r="C44" s="56" t="s">
        <v>469</v>
      </c>
      <c r="D44" s="56" t="s">
        <v>634</v>
      </c>
      <c r="E44" s="195">
        <v>84</v>
      </c>
    </row>
    <row r="45" spans="1:5" ht="63">
      <c r="A45" s="169" t="s">
        <v>682</v>
      </c>
      <c r="B45" s="194" t="s">
        <v>135</v>
      </c>
      <c r="C45" s="56" t="s">
        <v>469</v>
      </c>
      <c r="D45" s="56" t="s">
        <v>634</v>
      </c>
      <c r="E45" s="195">
        <v>278.562</v>
      </c>
    </row>
    <row r="46" spans="1:5" ht="78.75">
      <c r="A46" s="169" t="s">
        <v>685</v>
      </c>
      <c r="B46" s="194" t="s">
        <v>707</v>
      </c>
      <c r="C46" s="56" t="s">
        <v>469</v>
      </c>
      <c r="D46" s="56" t="s">
        <v>243</v>
      </c>
      <c r="E46" s="195">
        <f>SUM(E47:E48)</f>
        <v>42957.05</v>
      </c>
    </row>
    <row r="47" spans="1:5" ht="47.25">
      <c r="A47" s="384" t="s">
        <v>575</v>
      </c>
      <c r="B47" s="91" t="s">
        <v>576</v>
      </c>
      <c r="C47" s="57" t="s">
        <v>469</v>
      </c>
      <c r="D47" s="57" t="s">
        <v>243</v>
      </c>
      <c r="E47" s="164">
        <v>42038.04</v>
      </c>
    </row>
    <row r="48" spans="1:5" ht="31.5">
      <c r="A48" s="384" t="s">
        <v>96</v>
      </c>
      <c r="B48" s="91" t="s">
        <v>97</v>
      </c>
      <c r="C48" s="57" t="s">
        <v>469</v>
      </c>
      <c r="D48" s="57" t="s">
        <v>243</v>
      </c>
      <c r="E48" s="164">
        <v>919.01</v>
      </c>
    </row>
    <row r="49" spans="1:5" ht="55.5" customHeight="1">
      <c r="A49" s="169" t="s">
        <v>215</v>
      </c>
      <c r="B49" s="194" t="s">
        <v>266</v>
      </c>
      <c r="C49" s="56" t="s">
        <v>672</v>
      </c>
      <c r="D49" s="56"/>
      <c r="E49" s="195">
        <f>SUM(E50:E52)</f>
        <v>12181.58791</v>
      </c>
    </row>
    <row r="50" spans="1:5" ht="15.75">
      <c r="A50" s="459" t="s">
        <v>98</v>
      </c>
      <c r="B50" s="456" t="s">
        <v>711</v>
      </c>
      <c r="C50" s="385" t="s">
        <v>672</v>
      </c>
      <c r="D50" s="385" t="s">
        <v>385</v>
      </c>
      <c r="E50" s="386">
        <v>3798.37086</v>
      </c>
    </row>
    <row r="51" spans="1:5" ht="15.75">
      <c r="A51" s="460"/>
      <c r="B51" s="461"/>
      <c r="C51" s="57" t="s">
        <v>672</v>
      </c>
      <c r="D51" s="57" t="s">
        <v>634</v>
      </c>
      <c r="E51" s="164">
        <v>6796.21705</v>
      </c>
    </row>
    <row r="52" spans="1:5" ht="31.5">
      <c r="A52" s="384" t="s">
        <v>99</v>
      </c>
      <c r="B52" s="91" t="s">
        <v>712</v>
      </c>
      <c r="C52" s="57" t="s">
        <v>672</v>
      </c>
      <c r="D52" s="57" t="s">
        <v>303</v>
      </c>
      <c r="E52" s="164">
        <v>1587</v>
      </c>
    </row>
    <row r="53" spans="1:5" ht="47.25" customHeight="1">
      <c r="A53" s="169" t="s">
        <v>713</v>
      </c>
      <c r="B53" s="194" t="s">
        <v>716</v>
      </c>
      <c r="C53" s="56" t="s">
        <v>672</v>
      </c>
      <c r="D53" s="56" t="s">
        <v>805</v>
      </c>
      <c r="E53" s="195">
        <v>72.14259</v>
      </c>
    </row>
    <row r="54" spans="1:5" ht="42" customHeight="1">
      <c r="A54" s="169" t="s">
        <v>714</v>
      </c>
      <c r="B54" s="196" t="s">
        <v>194</v>
      </c>
      <c r="C54" s="56" t="s">
        <v>469</v>
      </c>
      <c r="D54" s="56" t="s">
        <v>634</v>
      </c>
      <c r="E54" s="195">
        <v>2182.48719</v>
      </c>
    </row>
    <row r="55" spans="1:5" ht="15.75">
      <c r="A55" s="171"/>
      <c r="B55" s="197" t="s">
        <v>195</v>
      </c>
      <c r="C55" s="62"/>
      <c r="D55" s="62"/>
      <c r="E55" s="198">
        <f>E54+E43+E30+E27+E26+E25+E15+E44+E45+E49+E53+E46</f>
        <v>319707.42958999996</v>
      </c>
    </row>
    <row r="56" ht="12.75">
      <c r="B56" s="387"/>
    </row>
    <row r="57" ht="12.75">
      <c r="B57" s="387"/>
    </row>
    <row r="58" ht="12.75">
      <c r="B58" s="387"/>
    </row>
    <row r="59" ht="12.75">
      <c r="B59" s="387"/>
    </row>
    <row r="60" ht="12.75">
      <c r="B60" s="387"/>
    </row>
    <row r="61" ht="12.75">
      <c r="B61" s="387"/>
    </row>
    <row r="62" ht="12.75">
      <c r="B62" s="387"/>
    </row>
    <row r="63" ht="12.75">
      <c r="B63" s="387"/>
    </row>
    <row r="64" ht="12.75">
      <c r="B64" s="387"/>
    </row>
    <row r="65" ht="12.75">
      <c r="B65" s="387"/>
    </row>
    <row r="66" ht="12.75">
      <c r="B66" s="387"/>
    </row>
    <row r="67" ht="12.75">
      <c r="B67" s="387"/>
    </row>
    <row r="68" ht="12.75">
      <c r="B68" s="387"/>
    </row>
    <row r="69" ht="12.75">
      <c r="B69" s="387"/>
    </row>
    <row r="70" ht="12.75">
      <c r="B70" s="387"/>
    </row>
    <row r="71" ht="12.75">
      <c r="B71" s="387"/>
    </row>
    <row r="72" ht="12.75">
      <c r="B72" s="387"/>
    </row>
    <row r="73" ht="12.75">
      <c r="B73" s="387"/>
    </row>
    <row r="74" ht="12.75">
      <c r="B74" s="387"/>
    </row>
    <row r="75" ht="12.75">
      <c r="B75" s="387"/>
    </row>
    <row r="76" ht="12.75">
      <c r="B76" s="387"/>
    </row>
    <row r="77" ht="12.75">
      <c r="B77" s="387"/>
    </row>
  </sheetData>
  <mergeCells count="13">
    <mergeCell ref="A50:A51"/>
    <mergeCell ref="B50:B51"/>
    <mergeCell ref="A22:A24"/>
    <mergeCell ref="B23:B24"/>
    <mergeCell ref="A31:A35"/>
    <mergeCell ref="A36:A37"/>
    <mergeCell ref="A38:A41"/>
    <mergeCell ref="B39:B41"/>
    <mergeCell ref="C7:E7"/>
    <mergeCell ref="B10:E10"/>
    <mergeCell ref="B11:E11"/>
    <mergeCell ref="A17:A20"/>
    <mergeCell ref="B18:B20"/>
  </mergeCells>
  <printOptions/>
  <pageMargins left="0.75" right="0.23" top="0.42" bottom="0.54" header="0.5" footer="0.5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4">
      <selection activeCell="J8" sqref="J8"/>
    </sheetView>
  </sheetViews>
  <sheetFormatPr defaultColWidth="9.00390625" defaultRowHeight="12.75"/>
  <cols>
    <col min="1" max="1" width="4.125" style="4" customWidth="1"/>
    <col min="2" max="2" width="12.00390625" style="4" customWidth="1"/>
    <col min="3" max="3" width="11.625" style="4" customWidth="1"/>
    <col min="4" max="4" width="9.125" style="4" customWidth="1"/>
    <col min="5" max="5" width="4.375" style="4" customWidth="1"/>
    <col min="6" max="6" width="17.125" style="4" customWidth="1"/>
    <col min="7" max="7" width="14.75390625" style="4" customWidth="1"/>
    <col min="8" max="8" width="25.75390625" style="4" customWidth="1"/>
    <col min="9" max="9" width="45.75390625" style="4" customWidth="1"/>
    <col min="10" max="10" width="55.75390625" style="4" customWidth="1"/>
    <col min="11" max="16384" width="9.125" style="4" customWidth="1"/>
  </cols>
  <sheetData>
    <row r="1" spans="6:8" ht="15.75">
      <c r="F1" s="6"/>
      <c r="G1" s="6"/>
      <c r="H1" s="333" t="s">
        <v>735</v>
      </c>
    </row>
    <row r="2" spans="6:8" ht="15.75">
      <c r="F2" s="6"/>
      <c r="G2" s="6"/>
      <c r="H2" s="333" t="s">
        <v>228</v>
      </c>
    </row>
    <row r="3" spans="6:8" ht="15.75">
      <c r="F3" s="6"/>
      <c r="G3" s="335" t="s">
        <v>279</v>
      </c>
      <c r="H3" s="333"/>
    </row>
    <row r="4" spans="6:9" ht="15.75">
      <c r="F4" s="245" t="s">
        <v>281</v>
      </c>
      <c r="G4" s="245"/>
      <c r="H4" s="245"/>
      <c r="I4" s="245"/>
    </row>
    <row r="5" spans="6:9" ht="15.75">
      <c r="F5" s="472" t="s">
        <v>280</v>
      </c>
      <c r="G5" s="472"/>
      <c r="H5" s="472"/>
      <c r="I5" s="245"/>
    </row>
    <row r="6" spans="6:9" ht="15.75">
      <c r="F6" s="6"/>
      <c r="G6" s="244" t="s">
        <v>734</v>
      </c>
      <c r="H6" s="244"/>
      <c r="I6" s="244"/>
    </row>
    <row r="7" ht="23.25" customHeight="1"/>
    <row r="8" spans="1:10" s="335" customFormat="1" ht="61.5" customHeight="1">
      <c r="A8" s="423" t="s">
        <v>269</v>
      </c>
      <c r="B8" s="423"/>
      <c r="C8" s="423"/>
      <c r="D8" s="423"/>
      <c r="E8" s="423"/>
      <c r="F8" s="423"/>
      <c r="G8" s="423"/>
      <c r="H8" s="423"/>
      <c r="I8" s="334"/>
      <c r="J8" s="334"/>
    </row>
    <row r="9" spans="1:10" s="335" customFormat="1" ht="22.5" customHeight="1">
      <c r="A9" s="336"/>
      <c r="B9" s="336"/>
      <c r="C9" s="336"/>
      <c r="D9" s="336"/>
      <c r="E9" s="336"/>
      <c r="F9" s="336"/>
      <c r="G9" s="336"/>
      <c r="H9" s="336"/>
      <c r="I9" s="334"/>
      <c r="J9" s="334"/>
    </row>
    <row r="10" spans="1:10" s="338" customFormat="1" ht="39.75" customHeight="1">
      <c r="A10" s="476" t="s">
        <v>270</v>
      </c>
      <c r="B10" s="476"/>
      <c r="C10" s="476"/>
      <c r="D10" s="476"/>
      <c r="E10" s="476"/>
      <c r="F10" s="476"/>
      <c r="G10" s="476"/>
      <c r="H10" s="476"/>
      <c r="I10" s="337"/>
      <c r="J10" s="337"/>
    </row>
    <row r="11" s="6" customFormat="1" ht="21.75" customHeight="1">
      <c r="A11" s="339" t="s">
        <v>180</v>
      </c>
    </row>
    <row r="12" spans="1:8" s="340" customFormat="1" ht="81" customHeight="1">
      <c r="A12" s="331" t="s">
        <v>234</v>
      </c>
      <c r="B12" s="331" t="s">
        <v>235</v>
      </c>
      <c r="C12" s="331" t="s">
        <v>236</v>
      </c>
      <c r="D12" s="436" t="s">
        <v>237</v>
      </c>
      <c r="E12" s="436"/>
      <c r="F12" s="331" t="s">
        <v>718</v>
      </c>
      <c r="G12" s="331" t="s">
        <v>719</v>
      </c>
      <c r="H12" s="331" t="s">
        <v>720</v>
      </c>
    </row>
    <row r="13" spans="1:8" s="342" customFormat="1" ht="11.25">
      <c r="A13" s="341">
        <v>1</v>
      </c>
      <c r="B13" s="341">
        <v>2</v>
      </c>
      <c r="C13" s="341">
        <v>3</v>
      </c>
      <c r="D13" s="471">
        <v>4</v>
      </c>
      <c r="E13" s="471"/>
      <c r="F13" s="341">
        <v>5</v>
      </c>
      <c r="G13" s="341">
        <v>6</v>
      </c>
      <c r="H13" s="341">
        <v>7</v>
      </c>
    </row>
    <row r="14" spans="1:8" s="340" customFormat="1" ht="15.75">
      <c r="A14" s="343"/>
      <c r="B14" s="343"/>
      <c r="C14" s="343"/>
      <c r="D14" s="478"/>
      <c r="E14" s="478"/>
      <c r="F14" s="343"/>
      <c r="G14" s="343"/>
      <c r="H14" s="344"/>
    </row>
    <row r="15" spans="1:8" s="347" customFormat="1" ht="15.75">
      <c r="A15" s="345"/>
      <c r="B15" s="346" t="s">
        <v>721</v>
      </c>
      <c r="C15" s="346"/>
      <c r="D15" s="479">
        <f>D14</f>
        <v>0</v>
      </c>
      <c r="E15" s="479"/>
      <c r="F15" s="345"/>
      <c r="G15" s="345"/>
      <c r="H15" s="345"/>
    </row>
    <row r="16" s="348" customFormat="1" ht="21" customHeight="1"/>
    <row r="17" spans="1:10" s="349" customFormat="1" ht="45.75" customHeight="1">
      <c r="A17" s="476" t="s">
        <v>271</v>
      </c>
      <c r="B17" s="476"/>
      <c r="C17" s="476"/>
      <c r="D17" s="476"/>
      <c r="E17" s="476"/>
      <c r="F17" s="476"/>
      <c r="G17" s="476"/>
      <c r="H17" s="476"/>
      <c r="I17" s="337"/>
      <c r="J17" s="337"/>
    </row>
    <row r="18" s="340" customFormat="1" ht="15.75"/>
    <row r="19" spans="1:8" s="350" customFormat="1" ht="32.25" customHeight="1">
      <c r="A19" s="480" t="s">
        <v>272</v>
      </c>
      <c r="B19" s="481"/>
      <c r="C19" s="481"/>
      <c r="D19" s="481"/>
      <c r="E19" s="482"/>
      <c r="F19" s="436" t="s">
        <v>722</v>
      </c>
      <c r="G19" s="436"/>
      <c r="H19" s="436"/>
    </row>
    <row r="20" spans="1:8" s="350" customFormat="1" ht="32.25" customHeight="1">
      <c r="A20" s="483"/>
      <c r="B20" s="484"/>
      <c r="C20" s="484"/>
      <c r="D20" s="484"/>
      <c r="E20" s="485"/>
      <c r="F20" s="331" t="s">
        <v>723</v>
      </c>
      <c r="G20" s="331" t="s">
        <v>724</v>
      </c>
      <c r="H20" s="331" t="s">
        <v>725</v>
      </c>
    </row>
    <row r="21" spans="1:8" s="340" customFormat="1" ht="46.5" customHeight="1">
      <c r="A21" s="473" t="s">
        <v>273</v>
      </c>
      <c r="B21" s="474"/>
      <c r="C21" s="474"/>
      <c r="D21" s="474"/>
      <c r="E21" s="475"/>
      <c r="F21" s="371">
        <v>0</v>
      </c>
      <c r="G21" s="371">
        <v>0</v>
      </c>
      <c r="H21" s="371">
        <v>0</v>
      </c>
    </row>
    <row r="22" spans="1:8" s="335" customFormat="1" ht="39.75" customHeight="1">
      <c r="A22" s="477" t="s">
        <v>274</v>
      </c>
      <c r="B22" s="477"/>
      <c r="C22" s="477"/>
      <c r="D22" s="477"/>
      <c r="E22" s="477"/>
      <c r="F22" s="371">
        <v>0</v>
      </c>
      <c r="G22" s="371">
        <v>0</v>
      </c>
      <c r="H22" s="371">
        <v>0</v>
      </c>
    </row>
    <row r="23" spans="2:8" ht="12.75">
      <c r="B23" s="351"/>
      <c r="C23" s="351"/>
      <c r="D23" s="351"/>
      <c r="E23" s="351"/>
      <c r="F23" s="351"/>
      <c r="G23" s="351"/>
      <c r="H23" s="351"/>
    </row>
    <row r="24" spans="2:8" ht="12.75">
      <c r="B24" s="351"/>
      <c r="C24" s="351"/>
      <c r="D24" s="351"/>
      <c r="E24" s="351"/>
      <c r="F24" s="351"/>
      <c r="G24" s="351"/>
      <c r="H24" s="351"/>
    </row>
    <row r="27" ht="12.75">
      <c r="K27" s="352"/>
    </row>
  </sheetData>
  <mergeCells count="12">
    <mergeCell ref="A22:E22"/>
    <mergeCell ref="D14:E14"/>
    <mergeCell ref="D15:E15"/>
    <mergeCell ref="A17:H17"/>
    <mergeCell ref="A19:E20"/>
    <mergeCell ref="F19:H19"/>
    <mergeCell ref="D12:E12"/>
    <mergeCell ref="D13:E13"/>
    <mergeCell ref="F5:H5"/>
    <mergeCell ref="A21:E21"/>
    <mergeCell ref="A8:H8"/>
    <mergeCell ref="A10:H10"/>
  </mergeCells>
  <printOptions/>
  <pageMargins left="0.52" right="0.75" top="0.45" bottom="0.54" header="0.45" footer="0.5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I19" sqref="I19"/>
    </sheetView>
  </sheetViews>
  <sheetFormatPr defaultColWidth="9.00390625" defaultRowHeight="12.75"/>
  <cols>
    <col min="1" max="1" width="55.00390625" style="4" customWidth="1"/>
    <col min="2" max="2" width="13.25390625" style="4" customWidth="1"/>
    <col min="3" max="3" width="11.625" style="4" customWidth="1"/>
    <col min="4" max="4" width="13.00390625" style="4" customWidth="1"/>
    <col min="5" max="16384" width="9.125" style="4" customWidth="1"/>
  </cols>
  <sheetData>
    <row r="1" spans="1:4" s="353" customFormat="1" ht="15.75">
      <c r="A1" s="54"/>
      <c r="B1" s="54"/>
      <c r="C1" s="472" t="s">
        <v>267</v>
      </c>
      <c r="D1" s="472"/>
    </row>
    <row r="2" spans="1:3" s="353" customFormat="1" ht="15.75">
      <c r="A2" s="87"/>
      <c r="B2" s="245" t="s">
        <v>278</v>
      </c>
      <c r="C2" s="245"/>
    </row>
    <row r="3" spans="1:3" s="353" customFormat="1" ht="15.75">
      <c r="A3" s="87"/>
      <c r="B3" s="245" t="s">
        <v>294</v>
      </c>
      <c r="C3" s="245"/>
    </row>
    <row r="4" spans="1:4" s="353" customFormat="1" ht="15.75">
      <c r="A4" s="472" t="s">
        <v>275</v>
      </c>
      <c r="B4" s="472"/>
      <c r="C4" s="472"/>
      <c r="D4" s="472"/>
    </row>
    <row r="5" spans="1:4" s="353" customFormat="1" ht="15.75">
      <c r="A5" s="472" t="s">
        <v>276</v>
      </c>
      <c r="B5" s="472"/>
      <c r="C5" s="472"/>
      <c r="D5" s="472"/>
    </row>
    <row r="6" spans="1:4" s="353" customFormat="1" ht="15.75">
      <c r="A6" s="332"/>
      <c r="B6" s="451" t="s">
        <v>277</v>
      </c>
      <c r="C6" s="451"/>
      <c r="D6" s="451"/>
    </row>
    <row r="7" spans="1:4" s="353" customFormat="1" ht="24.75" customHeight="1">
      <c r="A7" s="58"/>
      <c r="B7" s="54"/>
      <c r="C7" s="54"/>
      <c r="D7" s="54"/>
    </row>
    <row r="8" spans="1:4" s="353" customFormat="1" ht="42" customHeight="1">
      <c r="A8" s="486" t="s">
        <v>268</v>
      </c>
      <c r="B8" s="486"/>
      <c r="C8" s="486"/>
      <c r="D8" s="486"/>
    </row>
    <row r="9" spans="1:2" s="353" customFormat="1" ht="42" customHeight="1">
      <c r="A9" s="354"/>
      <c r="B9" s="354"/>
    </row>
    <row r="10" spans="1:4" s="353" customFormat="1" ht="15.75">
      <c r="A10" s="357"/>
      <c r="B10" s="358"/>
      <c r="D10" s="358" t="s">
        <v>726</v>
      </c>
    </row>
    <row r="11" spans="1:4" s="355" customFormat="1" ht="15.75">
      <c r="A11" s="367" t="s">
        <v>727</v>
      </c>
      <c r="B11" s="331" t="s">
        <v>728</v>
      </c>
      <c r="C11" s="359" t="s">
        <v>736</v>
      </c>
      <c r="D11" s="359" t="s">
        <v>737</v>
      </c>
    </row>
    <row r="12" spans="1:4" s="353" customFormat="1" ht="31.5">
      <c r="A12" s="360" t="s">
        <v>729</v>
      </c>
      <c r="B12" s="368">
        <v>0</v>
      </c>
      <c r="C12" s="368">
        <v>0</v>
      </c>
      <c r="D12" s="368">
        <v>0</v>
      </c>
    </row>
    <row r="13" spans="1:4" s="353" customFormat="1" ht="15.75">
      <c r="A13" s="361"/>
      <c r="B13" s="369"/>
      <c r="C13" s="369"/>
      <c r="D13" s="369"/>
    </row>
    <row r="14" spans="1:4" s="353" customFormat="1" ht="31.5">
      <c r="A14" s="362" t="s">
        <v>730</v>
      </c>
      <c r="B14" s="368">
        <v>0</v>
      </c>
      <c r="C14" s="368">
        <v>0</v>
      </c>
      <c r="D14" s="368">
        <v>0</v>
      </c>
    </row>
    <row r="15" spans="1:4" s="353" customFormat="1" ht="15.75">
      <c r="A15" s="363" t="s">
        <v>731</v>
      </c>
      <c r="B15" s="368">
        <v>0</v>
      </c>
      <c r="C15" s="368">
        <v>0</v>
      </c>
      <c r="D15" s="368">
        <v>0</v>
      </c>
    </row>
    <row r="16" spans="1:4" s="353" customFormat="1" ht="15.75">
      <c r="A16" s="364" t="s">
        <v>732</v>
      </c>
      <c r="B16" s="368">
        <v>0</v>
      </c>
      <c r="C16" s="368">
        <v>0</v>
      </c>
      <c r="D16" s="368">
        <v>0</v>
      </c>
    </row>
    <row r="17" spans="1:4" s="353" customFormat="1" ht="31.5">
      <c r="A17" s="365" t="s">
        <v>733</v>
      </c>
      <c r="B17" s="368">
        <v>0</v>
      </c>
      <c r="C17" s="368">
        <v>0</v>
      </c>
      <c r="D17" s="368">
        <v>0</v>
      </c>
    </row>
    <row r="18" spans="1:4" s="353" customFormat="1" ht="15.75">
      <c r="A18" s="363" t="s">
        <v>731</v>
      </c>
      <c r="B18" s="368">
        <v>0</v>
      </c>
      <c r="C18" s="368">
        <v>0</v>
      </c>
      <c r="D18" s="368">
        <v>0</v>
      </c>
    </row>
    <row r="19" spans="1:4" s="353" customFormat="1" ht="16.5" customHeight="1">
      <c r="A19" s="366" t="s">
        <v>732</v>
      </c>
      <c r="B19" s="370">
        <v>0</v>
      </c>
      <c r="C19" s="370">
        <v>0</v>
      </c>
      <c r="D19" s="370">
        <v>0</v>
      </c>
    </row>
    <row r="20" s="353" customFormat="1" ht="15.75">
      <c r="B20" s="356"/>
    </row>
  </sheetData>
  <mergeCells count="5">
    <mergeCell ref="C1:D1"/>
    <mergeCell ref="A8:D8"/>
    <mergeCell ref="A4:D4"/>
    <mergeCell ref="A5:D5"/>
    <mergeCell ref="B6:D6"/>
  </mergeCells>
  <printOptions/>
  <pageMargins left="0.45" right="0.31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30"/>
  <sheetViews>
    <sheetView tabSelected="1" view="pageBreakPreview" zoomScale="120" zoomScaleSheetLayoutView="120" workbookViewId="0" topLeftCell="A167">
      <selection activeCell="M169" sqref="M168:N169"/>
    </sheetView>
  </sheetViews>
  <sheetFormatPr defaultColWidth="9.00390625" defaultRowHeight="12.75"/>
  <cols>
    <col min="1" max="1" width="3.75390625" style="5" customWidth="1"/>
    <col min="2" max="2" width="55.25390625" style="80" customWidth="1"/>
    <col min="3" max="3" width="7.125" style="5" customWidth="1"/>
    <col min="4" max="4" width="6.75390625" style="5" customWidth="1"/>
    <col min="5" max="5" width="9.125" style="5" customWidth="1"/>
    <col min="6" max="6" width="6.125" style="5" customWidth="1"/>
    <col min="7" max="8" width="13.375" style="5" customWidth="1"/>
    <col min="9" max="9" width="10.375" style="5" bestFit="1" customWidth="1"/>
    <col min="10" max="16384" width="9.125" style="5" customWidth="1"/>
  </cols>
  <sheetData>
    <row r="2" spans="3:8" ht="15">
      <c r="C2" s="47"/>
      <c r="D2" s="47"/>
      <c r="E2" s="45"/>
      <c r="F2" s="45"/>
      <c r="G2" s="45"/>
      <c r="H2" s="46" t="s">
        <v>162</v>
      </c>
    </row>
    <row r="3" spans="2:8" ht="15">
      <c r="B3" s="424" t="s">
        <v>228</v>
      </c>
      <c r="C3" s="424"/>
      <c r="D3" s="424"/>
      <c r="E3" s="424"/>
      <c r="F3" s="424"/>
      <c r="G3" s="424"/>
      <c r="H3" s="424"/>
    </row>
    <row r="4" spans="2:8" ht="15">
      <c r="B4" s="424" t="s">
        <v>229</v>
      </c>
      <c r="C4" s="424"/>
      <c r="D4" s="424"/>
      <c r="E4" s="424"/>
      <c r="F4" s="424"/>
      <c r="G4" s="424"/>
      <c r="H4" s="424"/>
    </row>
    <row r="5" spans="2:8" ht="13.5" customHeight="1">
      <c r="B5" s="441" t="s">
        <v>773</v>
      </c>
      <c r="C5" s="441"/>
      <c r="D5" s="441"/>
      <c r="E5" s="441"/>
      <c r="F5" s="441"/>
      <c r="G5" s="441"/>
      <c r="H5" s="441"/>
    </row>
    <row r="6" spans="2:8" ht="15" customHeight="1">
      <c r="B6" s="441" t="s">
        <v>582</v>
      </c>
      <c r="C6" s="441"/>
      <c r="D6" s="441"/>
      <c r="E6" s="441"/>
      <c r="F6" s="441"/>
      <c r="G6" s="441"/>
      <c r="H6" s="441"/>
    </row>
    <row r="7" spans="3:8" ht="18.75" customHeight="1">
      <c r="C7" s="47"/>
      <c r="D7" s="47"/>
      <c r="E7" s="424" t="s">
        <v>138</v>
      </c>
      <c r="F7" s="424"/>
      <c r="G7" s="424"/>
      <c r="H7" s="424"/>
    </row>
    <row r="9" spans="1:12" ht="35.25" customHeight="1">
      <c r="A9" s="43"/>
      <c r="B9" s="450" t="s">
        <v>193</v>
      </c>
      <c r="C9" s="450"/>
      <c r="D9" s="450"/>
      <c r="E9" s="450"/>
      <c r="F9" s="450"/>
      <c r="G9" s="450"/>
      <c r="H9" s="450"/>
      <c r="L9" s="81"/>
    </row>
    <row r="10" spans="2:8" ht="29.25" customHeight="1">
      <c r="B10" s="450"/>
      <c r="C10" s="450"/>
      <c r="D10" s="450"/>
      <c r="E10" s="450"/>
      <c r="F10" s="450"/>
      <c r="G10" s="86"/>
      <c r="H10" s="10" t="s">
        <v>638</v>
      </c>
    </row>
    <row r="11" spans="1:8" ht="14.25" customHeight="1">
      <c r="A11" s="442" t="s">
        <v>455</v>
      </c>
      <c r="B11" s="444" t="s">
        <v>456</v>
      </c>
      <c r="C11" s="446" t="s">
        <v>457</v>
      </c>
      <c r="D11" s="446" t="s">
        <v>458</v>
      </c>
      <c r="E11" s="446" t="s">
        <v>459</v>
      </c>
      <c r="F11" s="446" t="s">
        <v>460</v>
      </c>
      <c r="G11" s="448" t="s">
        <v>597</v>
      </c>
      <c r="H11" s="448" t="s">
        <v>595</v>
      </c>
    </row>
    <row r="12" spans="1:8" ht="75" customHeight="1">
      <c r="A12" s="443"/>
      <c r="B12" s="445"/>
      <c r="C12" s="447"/>
      <c r="D12" s="447"/>
      <c r="E12" s="447"/>
      <c r="F12" s="447"/>
      <c r="G12" s="449"/>
      <c r="H12" s="449"/>
    </row>
    <row r="13" spans="1:8" ht="12.75">
      <c r="A13" s="88" t="s">
        <v>812</v>
      </c>
      <c r="B13" s="89">
        <v>2</v>
      </c>
      <c r="C13" s="53" t="s">
        <v>813</v>
      </c>
      <c r="D13" s="53" t="s">
        <v>687</v>
      </c>
      <c r="E13" s="53" t="s">
        <v>814</v>
      </c>
      <c r="F13" s="53" t="s">
        <v>815</v>
      </c>
      <c r="G13" s="172">
        <v>7</v>
      </c>
      <c r="H13" s="172">
        <v>8</v>
      </c>
    </row>
    <row r="14" spans="1:8" ht="25.5">
      <c r="A14" s="203" t="s">
        <v>461</v>
      </c>
      <c r="B14" s="226" t="s">
        <v>462</v>
      </c>
      <c r="C14" s="173" t="s">
        <v>463</v>
      </c>
      <c r="D14" s="173"/>
      <c r="E14" s="173"/>
      <c r="F14" s="173"/>
      <c r="G14" s="174">
        <f>G15+G21+G31+G46+G51+G59</f>
        <v>238942.8679</v>
      </c>
      <c r="H14" s="174">
        <f>H15+H21+H31+H46+H51+H59</f>
        <v>239517.8679</v>
      </c>
    </row>
    <row r="15" spans="1:8" ht="33" customHeight="1">
      <c r="A15" s="203"/>
      <c r="B15" s="227" t="s">
        <v>465</v>
      </c>
      <c r="C15" s="173" t="s">
        <v>463</v>
      </c>
      <c r="D15" s="173" t="s">
        <v>466</v>
      </c>
      <c r="E15" s="173"/>
      <c r="F15" s="173"/>
      <c r="G15" s="174">
        <f>G16</f>
        <v>7101.384</v>
      </c>
      <c r="H15" s="174">
        <f>H16</f>
        <v>7101.384</v>
      </c>
    </row>
    <row r="16" spans="1:8" ht="19.5" customHeight="1">
      <c r="A16" s="203"/>
      <c r="B16" s="228" t="s">
        <v>306</v>
      </c>
      <c r="C16" s="175" t="s">
        <v>463</v>
      </c>
      <c r="D16" s="175" t="s">
        <v>466</v>
      </c>
      <c r="E16" s="175" t="s">
        <v>307</v>
      </c>
      <c r="F16" s="175"/>
      <c r="G16" s="176">
        <f>G17</f>
        <v>7101.384</v>
      </c>
      <c r="H16" s="176">
        <f>H17</f>
        <v>7101.384</v>
      </c>
    </row>
    <row r="17" spans="1:8" ht="59.25" customHeight="1">
      <c r="A17" s="203"/>
      <c r="B17" s="229" t="s">
        <v>656</v>
      </c>
      <c r="C17" s="175" t="s">
        <v>463</v>
      </c>
      <c r="D17" s="175" t="s">
        <v>466</v>
      </c>
      <c r="E17" s="175" t="s">
        <v>308</v>
      </c>
      <c r="F17" s="175"/>
      <c r="G17" s="176">
        <f>G18+G19+G20</f>
        <v>7101.384</v>
      </c>
      <c r="H17" s="176">
        <f>H18+H19+H20</f>
        <v>7101.384</v>
      </c>
    </row>
    <row r="18" spans="1:8" ht="57.75" customHeight="1">
      <c r="A18" s="203"/>
      <c r="B18" s="229" t="s">
        <v>412</v>
      </c>
      <c r="C18" s="175" t="s">
        <v>463</v>
      </c>
      <c r="D18" s="175" t="s">
        <v>466</v>
      </c>
      <c r="E18" s="175" t="s">
        <v>308</v>
      </c>
      <c r="F18" s="175" t="s">
        <v>415</v>
      </c>
      <c r="G18" s="176">
        <v>6560.884</v>
      </c>
      <c r="H18" s="176">
        <v>6560.884</v>
      </c>
    </row>
    <row r="19" spans="1:8" ht="28.5" customHeight="1">
      <c r="A19" s="203"/>
      <c r="B19" s="229" t="s">
        <v>413</v>
      </c>
      <c r="C19" s="175" t="s">
        <v>463</v>
      </c>
      <c r="D19" s="175" t="s">
        <v>466</v>
      </c>
      <c r="E19" s="175" t="s">
        <v>308</v>
      </c>
      <c r="F19" s="175" t="s">
        <v>416</v>
      </c>
      <c r="G19" s="176">
        <v>532.5</v>
      </c>
      <c r="H19" s="176">
        <v>532.5</v>
      </c>
    </row>
    <row r="20" spans="1:8" ht="15.75" customHeight="1">
      <c r="A20" s="203"/>
      <c r="B20" s="229" t="s">
        <v>414</v>
      </c>
      <c r="C20" s="175" t="s">
        <v>463</v>
      </c>
      <c r="D20" s="175" t="s">
        <v>466</v>
      </c>
      <c r="E20" s="175" t="s">
        <v>308</v>
      </c>
      <c r="F20" s="175" t="s">
        <v>417</v>
      </c>
      <c r="G20" s="176">
        <v>8</v>
      </c>
      <c r="H20" s="176">
        <v>8</v>
      </c>
    </row>
    <row r="21" spans="1:8" ht="15.75" customHeight="1">
      <c r="A21" s="203"/>
      <c r="B21" s="230" t="s">
        <v>683</v>
      </c>
      <c r="C21" s="173" t="s">
        <v>463</v>
      </c>
      <c r="D21" s="173" t="s">
        <v>684</v>
      </c>
      <c r="E21" s="173"/>
      <c r="F21" s="173"/>
      <c r="G21" s="174">
        <f>G22</f>
        <v>93607.6229</v>
      </c>
      <c r="H21" s="174">
        <f>H22</f>
        <v>91607.6229</v>
      </c>
    </row>
    <row r="22" spans="1:8" ht="30.75" customHeight="1">
      <c r="A22" s="203"/>
      <c r="B22" s="231" t="s">
        <v>309</v>
      </c>
      <c r="C22" s="175" t="s">
        <v>463</v>
      </c>
      <c r="D22" s="175" t="s">
        <v>684</v>
      </c>
      <c r="E22" s="175" t="s">
        <v>310</v>
      </c>
      <c r="F22" s="175"/>
      <c r="G22" s="176">
        <f>G23</f>
        <v>93607.6229</v>
      </c>
      <c r="H22" s="176">
        <f>H23</f>
        <v>91607.6229</v>
      </c>
    </row>
    <row r="23" spans="1:8" ht="45.75" customHeight="1">
      <c r="A23" s="203"/>
      <c r="B23" s="231" t="s">
        <v>173</v>
      </c>
      <c r="C23" s="175" t="s">
        <v>463</v>
      </c>
      <c r="D23" s="175" t="s">
        <v>174</v>
      </c>
      <c r="E23" s="175" t="s">
        <v>175</v>
      </c>
      <c r="F23" s="175"/>
      <c r="G23" s="176">
        <f>G24+G28</f>
        <v>93607.6229</v>
      </c>
      <c r="H23" s="176">
        <f>H24+H28</f>
        <v>91607.6229</v>
      </c>
    </row>
    <row r="24" spans="1:8" ht="95.25" customHeight="1">
      <c r="A24" s="203"/>
      <c r="B24" s="228" t="s">
        <v>783</v>
      </c>
      <c r="C24" s="175" t="s">
        <v>463</v>
      </c>
      <c r="D24" s="175" t="s">
        <v>684</v>
      </c>
      <c r="E24" s="175" t="s">
        <v>784</v>
      </c>
      <c r="F24" s="175"/>
      <c r="G24" s="176">
        <f>G25+G26+G27</f>
        <v>62463.522899999996</v>
      </c>
      <c r="H24" s="176">
        <f>H25+H26+H27</f>
        <v>60463.522899999996</v>
      </c>
    </row>
    <row r="25" spans="1:8" ht="51.75" customHeight="1">
      <c r="A25" s="203"/>
      <c r="B25" s="229" t="s">
        <v>412</v>
      </c>
      <c r="C25" s="175" t="s">
        <v>463</v>
      </c>
      <c r="D25" s="175" t="s">
        <v>684</v>
      </c>
      <c r="E25" s="175" t="s">
        <v>784</v>
      </c>
      <c r="F25" s="175" t="s">
        <v>415</v>
      </c>
      <c r="G25" s="176">
        <v>34783.646</v>
      </c>
      <c r="H25" s="176">
        <v>34783.646</v>
      </c>
    </row>
    <row r="26" spans="1:8" ht="27.75" customHeight="1">
      <c r="A26" s="203"/>
      <c r="B26" s="229" t="s">
        <v>413</v>
      </c>
      <c r="C26" s="175" t="s">
        <v>463</v>
      </c>
      <c r="D26" s="175" t="s">
        <v>684</v>
      </c>
      <c r="E26" s="175" t="s">
        <v>784</v>
      </c>
      <c r="F26" s="175" t="s">
        <v>416</v>
      </c>
      <c r="G26" s="176">
        <v>26808.6989</v>
      </c>
      <c r="H26" s="176">
        <v>24808.6989</v>
      </c>
    </row>
    <row r="27" spans="1:8" ht="15.75" customHeight="1">
      <c r="A27" s="203"/>
      <c r="B27" s="229" t="s">
        <v>414</v>
      </c>
      <c r="C27" s="175" t="s">
        <v>463</v>
      </c>
      <c r="D27" s="175" t="s">
        <v>684</v>
      </c>
      <c r="E27" s="175" t="s">
        <v>784</v>
      </c>
      <c r="F27" s="175" t="s">
        <v>417</v>
      </c>
      <c r="G27" s="176">
        <v>871.178</v>
      </c>
      <c r="H27" s="176">
        <v>871.178</v>
      </c>
    </row>
    <row r="28" spans="1:8" ht="108" customHeight="1">
      <c r="A28" s="203"/>
      <c r="B28" s="228" t="s">
        <v>785</v>
      </c>
      <c r="C28" s="175" t="s">
        <v>463</v>
      </c>
      <c r="D28" s="175" t="s">
        <v>684</v>
      </c>
      <c r="E28" s="175" t="s">
        <v>786</v>
      </c>
      <c r="F28" s="175"/>
      <c r="G28" s="176">
        <f>G29+G30</f>
        <v>31144.100000000002</v>
      </c>
      <c r="H28" s="176">
        <f>H29+H30</f>
        <v>31144.100000000002</v>
      </c>
    </row>
    <row r="29" spans="1:8" ht="58.5" customHeight="1">
      <c r="A29" s="203"/>
      <c r="B29" s="229" t="s">
        <v>412</v>
      </c>
      <c r="C29" s="175" t="s">
        <v>463</v>
      </c>
      <c r="D29" s="175" t="s">
        <v>684</v>
      </c>
      <c r="E29" s="175" t="s">
        <v>786</v>
      </c>
      <c r="F29" s="175" t="s">
        <v>415</v>
      </c>
      <c r="G29" s="176">
        <v>30026.28795</v>
      </c>
      <c r="H29" s="176">
        <v>30026.28795</v>
      </c>
    </row>
    <row r="30" spans="1:8" ht="28.5" customHeight="1">
      <c r="A30" s="203"/>
      <c r="B30" s="229" t="s">
        <v>413</v>
      </c>
      <c r="C30" s="175" t="s">
        <v>463</v>
      </c>
      <c r="D30" s="175" t="s">
        <v>684</v>
      </c>
      <c r="E30" s="175" t="s">
        <v>786</v>
      </c>
      <c r="F30" s="175" t="s">
        <v>416</v>
      </c>
      <c r="G30" s="176">
        <v>1117.81205</v>
      </c>
      <c r="H30" s="176">
        <v>1117.81205</v>
      </c>
    </row>
    <row r="31" spans="1:8" ht="17.25" customHeight="1">
      <c r="A31" s="203"/>
      <c r="B31" s="226" t="s">
        <v>679</v>
      </c>
      <c r="C31" s="173" t="s">
        <v>463</v>
      </c>
      <c r="D31" s="173" t="s">
        <v>680</v>
      </c>
      <c r="E31" s="173"/>
      <c r="F31" s="173"/>
      <c r="G31" s="174">
        <f>SUM(G32)</f>
        <v>137533.861</v>
      </c>
      <c r="H31" s="174">
        <f>SUM(H32)</f>
        <v>140108.861</v>
      </c>
    </row>
    <row r="32" spans="1:8" ht="30" customHeight="1">
      <c r="A32" s="203"/>
      <c r="B32" s="231" t="s">
        <v>787</v>
      </c>
      <c r="C32" s="175" t="s">
        <v>463</v>
      </c>
      <c r="D32" s="175" t="s">
        <v>680</v>
      </c>
      <c r="E32" s="175" t="s">
        <v>310</v>
      </c>
      <c r="F32" s="175"/>
      <c r="G32" s="176">
        <f>SUM(G33)</f>
        <v>137533.861</v>
      </c>
      <c r="H32" s="176">
        <f>SUM(H33)</f>
        <v>140108.861</v>
      </c>
    </row>
    <row r="33" spans="1:8" ht="45.75" customHeight="1">
      <c r="A33" s="203"/>
      <c r="B33" s="231" t="s">
        <v>169</v>
      </c>
      <c r="C33" s="175" t="s">
        <v>170</v>
      </c>
      <c r="D33" s="175" t="s">
        <v>680</v>
      </c>
      <c r="E33" s="175" t="s">
        <v>171</v>
      </c>
      <c r="F33" s="175"/>
      <c r="G33" s="176">
        <f>G34+G38+G41+G44</f>
        <v>137533.861</v>
      </c>
      <c r="H33" s="176">
        <f>H34+H38+H41+H44</f>
        <v>140108.861</v>
      </c>
    </row>
    <row r="34" spans="1:8" ht="93" customHeight="1">
      <c r="A34" s="203"/>
      <c r="B34" s="228" t="s">
        <v>751</v>
      </c>
      <c r="C34" s="175" t="s">
        <v>463</v>
      </c>
      <c r="D34" s="175" t="s">
        <v>680</v>
      </c>
      <c r="E34" s="175" t="s">
        <v>752</v>
      </c>
      <c r="F34" s="175"/>
      <c r="G34" s="176">
        <f>G35+G36+G37</f>
        <v>25325.861</v>
      </c>
      <c r="H34" s="176">
        <f>H35+H36+H37</f>
        <v>24675.861</v>
      </c>
    </row>
    <row r="35" spans="1:8" ht="39.75" customHeight="1">
      <c r="A35" s="203"/>
      <c r="B35" s="229" t="s">
        <v>412</v>
      </c>
      <c r="C35" s="175" t="s">
        <v>463</v>
      </c>
      <c r="D35" s="175" t="s">
        <v>680</v>
      </c>
      <c r="E35" s="175" t="s">
        <v>752</v>
      </c>
      <c r="F35" s="175" t="s">
        <v>415</v>
      </c>
      <c r="G35" s="176">
        <v>2800</v>
      </c>
      <c r="H35" s="176">
        <v>2800</v>
      </c>
    </row>
    <row r="36" spans="1:8" ht="28.5" customHeight="1">
      <c r="A36" s="203"/>
      <c r="B36" s="229" t="s">
        <v>413</v>
      </c>
      <c r="C36" s="175" t="s">
        <v>463</v>
      </c>
      <c r="D36" s="175" t="s">
        <v>680</v>
      </c>
      <c r="E36" s="175" t="s">
        <v>752</v>
      </c>
      <c r="F36" s="175" t="s">
        <v>416</v>
      </c>
      <c r="G36" s="176">
        <v>21259.425</v>
      </c>
      <c r="H36" s="176">
        <v>20609.425</v>
      </c>
    </row>
    <row r="37" spans="1:8" ht="21.75" customHeight="1">
      <c r="A37" s="203"/>
      <c r="B37" s="229" t="s">
        <v>414</v>
      </c>
      <c r="C37" s="175" t="s">
        <v>463</v>
      </c>
      <c r="D37" s="175" t="s">
        <v>680</v>
      </c>
      <c r="E37" s="175" t="s">
        <v>752</v>
      </c>
      <c r="F37" s="175" t="s">
        <v>417</v>
      </c>
      <c r="G37" s="176">
        <v>1266.436</v>
      </c>
      <c r="H37" s="176">
        <v>1266.436</v>
      </c>
    </row>
    <row r="38" spans="1:8" ht="120.75" customHeight="1">
      <c r="A38" s="203"/>
      <c r="B38" s="231" t="s">
        <v>753</v>
      </c>
      <c r="C38" s="175" t="s">
        <v>463</v>
      </c>
      <c r="D38" s="175" t="s">
        <v>680</v>
      </c>
      <c r="E38" s="175" t="s">
        <v>754</v>
      </c>
      <c r="F38" s="175"/>
      <c r="G38" s="176">
        <f>G39+G40</f>
        <v>102499</v>
      </c>
      <c r="H38" s="176">
        <f>H39+H40</f>
        <v>105299</v>
      </c>
    </row>
    <row r="39" spans="1:8" ht="62.25" customHeight="1">
      <c r="A39" s="203"/>
      <c r="B39" s="229" t="s">
        <v>412</v>
      </c>
      <c r="C39" s="175" t="s">
        <v>463</v>
      </c>
      <c r="D39" s="175" t="s">
        <v>680</v>
      </c>
      <c r="E39" s="175" t="s">
        <v>754</v>
      </c>
      <c r="F39" s="175" t="s">
        <v>415</v>
      </c>
      <c r="G39" s="176">
        <v>100377.80554</v>
      </c>
      <c r="H39" s="176">
        <v>103067.38754</v>
      </c>
    </row>
    <row r="40" spans="1:8" ht="25.5">
      <c r="A40" s="203"/>
      <c r="B40" s="229" t="s">
        <v>413</v>
      </c>
      <c r="C40" s="175" t="s">
        <v>463</v>
      </c>
      <c r="D40" s="175" t="s">
        <v>680</v>
      </c>
      <c r="E40" s="175" t="s">
        <v>754</v>
      </c>
      <c r="F40" s="175" t="s">
        <v>416</v>
      </c>
      <c r="G40" s="176">
        <v>2121.19446</v>
      </c>
      <c r="H40" s="176">
        <v>2231.61246</v>
      </c>
    </row>
    <row r="41" spans="1:8" ht="96.75" customHeight="1">
      <c r="A41" s="203"/>
      <c r="B41" s="229" t="s">
        <v>755</v>
      </c>
      <c r="C41" s="175" t="s">
        <v>463</v>
      </c>
      <c r="D41" s="175" t="s">
        <v>680</v>
      </c>
      <c r="E41" s="175" t="s">
        <v>12</v>
      </c>
      <c r="F41" s="182"/>
      <c r="G41" s="176">
        <f>G42+G43</f>
        <v>8890</v>
      </c>
      <c r="H41" s="176">
        <f>H42+H43</f>
        <v>9315</v>
      </c>
    </row>
    <row r="42" spans="1:8" ht="30" customHeight="1">
      <c r="A42" s="203"/>
      <c r="B42" s="229" t="s">
        <v>413</v>
      </c>
      <c r="C42" s="175" t="s">
        <v>463</v>
      </c>
      <c r="D42" s="175" t="s">
        <v>680</v>
      </c>
      <c r="E42" s="175" t="s">
        <v>12</v>
      </c>
      <c r="F42" s="175" t="s">
        <v>416</v>
      </c>
      <c r="G42" s="176">
        <v>8170</v>
      </c>
      <c r="H42" s="176">
        <v>8595</v>
      </c>
    </row>
    <row r="43" spans="1:8" ht="21" customHeight="1">
      <c r="A43" s="203"/>
      <c r="B43" s="228" t="s">
        <v>394</v>
      </c>
      <c r="C43" s="175" t="s">
        <v>463</v>
      </c>
      <c r="D43" s="175" t="s">
        <v>680</v>
      </c>
      <c r="E43" s="175" t="s">
        <v>12</v>
      </c>
      <c r="F43" s="175" t="s">
        <v>395</v>
      </c>
      <c r="G43" s="176">
        <v>720</v>
      </c>
      <c r="H43" s="176">
        <v>720</v>
      </c>
    </row>
    <row r="44" spans="1:8" ht="96" customHeight="1">
      <c r="A44" s="203"/>
      <c r="B44" s="228" t="s">
        <v>756</v>
      </c>
      <c r="C44" s="175" t="s">
        <v>463</v>
      </c>
      <c r="D44" s="175" t="s">
        <v>680</v>
      </c>
      <c r="E44" s="175" t="s">
        <v>757</v>
      </c>
      <c r="F44" s="175"/>
      <c r="G44" s="176">
        <f>G45</f>
        <v>819</v>
      </c>
      <c r="H44" s="176">
        <f>H45</f>
        <v>819</v>
      </c>
    </row>
    <row r="45" spans="1:8" ht="58.5" customHeight="1">
      <c r="A45" s="203"/>
      <c r="B45" s="229" t="s">
        <v>412</v>
      </c>
      <c r="C45" s="175" t="s">
        <v>463</v>
      </c>
      <c r="D45" s="175" t="s">
        <v>680</v>
      </c>
      <c r="E45" s="175" t="s">
        <v>757</v>
      </c>
      <c r="F45" s="175" t="s">
        <v>415</v>
      </c>
      <c r="G45" s="176">
        <v>819</v>
      </c>
      <c r="H45" s="176">
        <v>819</v>
      </c>
    </row>
    <row r="46" spans="1:8" ht="15" customHeight="1">
      <c r="A46" s="203"/>
      <c r="B46" s="227" t="s">
        <v>637</v>
      </c>
      <c r="C46" s="173" t="s">
        <v>463</v>
      </c>
      <c r="D46" s="173" t="s">
        <v>681</v>
      </c>
      <c r="E46" s="182"/>
      <c r="F46" s="182"/>
      <c r="G46" s="174">
        <f>G48</f>
        <v>700</v>
      </c>
      <c r="H46" s="174">
        <f>H48</f>
        <v>700</v>
      </c>
    </row>
    <row r="47" spans="1:8" ht="32.25" customHeight="1">
      <c r="A47" s="203"/>
      <c r="B47" s="229" t="s">
        <v>758</v>
      </c>
      <c r="C47" s="175" t="s">
        <v>463</v>
      </c>
      <c r="D47" s="175" t="s">
        <v>681</v>
      </c>
      <c r="E47" s="175" t="s">
        <v>310</v>
      </c>
      <c r="F47" s="173"/>
      <c r="G47" s="176">
        <f aca="true" t="shared" si="0" ref="G47:H49">SUM(G48)</f>
        <v>700</v>
      </c>
      <c r="H47" s="176">
        <f t="shared" si="0"/>
        <v>700</v>
      </c>
    </row>
    <row r="48" spans="1:8" ht="54.75" customHeight="1">
      <c r="A48" s="203"/>
      <c r="B48" s="229" t="s">
        <v>759</v>
      </c>
      <c r="C48" s="175" t="s">
        <v>463</v>
      </c>
      <c r="D48" s="175" t="s">
        <v>681</v>
      </c>
      <c r="E48" s="175" t="s">
        <v>764</v>
      </c>
      <c r="F48" s="175"/>
      <c r="G48" s="176">
        <f t="shared" si="0"/>
        <v>700</v>
      </c>
      <c r="H48" s="176">
        <f t="shared" si="0"/>
        <v>700</v>
      </c>
    </row>
    <row r="49" spans="1:8" ht="93.75" customHeight="1">
      <c r="A49" s="203"/>
      <c r="B49" s="229" t="s">
        <v>761</v>
      </c>
      <c r="C49" s="175" t="s">
        <v>463</v>
      </c>
      <c r="D49" s="175" t="s">
        <v>681</v>
      </c>
      <c r="E49" s="175" t="s">
        <v>258</v>
      </c>
      <c r="F49" s="175"/>
      <c r="G49" s="176">
        <f t="shared" si="0"/>
        <v>700</v>
      </c>
      <c r="H49" s="176">
        <f t="shared" si="0"/>
        <v>700</v>
      </c>
    </row>
    <row r="50" spans="1:8" ht="30.75" customHeight="1">
      <c r="A50" s="203"/>
      <c r="B50" s="229" t="s">
        <v>413</v>
      </c>
      <c r="C50" s="175" t="s">
        <v>463</v>
      </c>
      <c r="D50" s="175" t="s">
        <v>681</v>
      </c>
      <c r="E50" s="175" t="s">
        <v>258</v>
      </c>
      <c r="F50" s="175" t="s">
        <v>416</v>
      </c>
      <c r="G50" s="176">
        <v>700</v>
      </c>
      <c r="H50" s="176">
        <v>700</v>
      </c>
    </row>
    <row r="51" spans="1:8" ht="23.25" customHeight="1" hidden="1">
      <c r="A51" s="203"/>
      <c r="B51" s="227" t="s">
        <v>246</v>
      </c>
      <c r="C51" s="173" t="s">
        <v>463</v>
      </c>
      <c r="D51" s="173" t="s">
        <v>247</v>
      </c>
      <c r="E51" s="173"/>
      <c r="F51" s="173"/>
      <c r="G51" s="174">
        <f>SUM(G52)</f>
        <v>0</v>
      </c>
      <c r="H51" s="174">
        <f>SUM(H52)</f>
        <v>0</v>
      </c>
    </row>
    <row r="52" spans="1:8" ht="28.5" customHeight="1" hidden="1">
      <c r="A52" s="203"/>
      <c r="B52" s="229" t="s">
        <v>787</v>
      </c>
      <c r="C52" s="175" t="s">
        <v>463</v>
      </c>
      <c r="D52" s="175" t="s">
        <v>247</v>
      </c>
      <c r="E52" s="175" t="s">
        <v>310</v>
      </c>
      <c r="F52" s="175"/>
      <c r="G52" s="176">
        <f>G53+G56</f>
        <v>0</v>
      </c>
      <c r="H52" s="176">
        <f>H53+H56</f>
        <v>0</v>
      </c>
    </row>
    <row r="53" spans="1:8" ht="48" customHeight="1" hidden="1">
      <c r="A53" s="203"/>
      <c r="B53" s="229" t="s">
        <v>169</v>
      </c>
      <c r="C53" s="175" t="s">
        <v>463</v>
      </c>
      <c r="D53" s="175" t="s">
        <v>247</v>
      </c>
      <c r="E53" s="175" t="s">
        <v>171</v>
      </c>
      <c r="F53" s="175"/>
      <c r="G53" s="176">
        <f>G54</f>
        <v>0</v>
      </c>
      <c r="H53" s="176">
        <f>H54</f>
        <v>0</v>
      </c>
    </row>
    <row r="54" spans="1:8" ht="84" customHeight="1" hidden="1">
      <c r="A54" s="203"/>
      <c r="B54" s="229" t="s">
        <v>335</v>
      </c>
      <c r="C54" s="175" t="s">
        <v>463</v>
      </c>
      <c r="D54" s="175" t="s">
        <v>247</v>
      </c>
      <c r="E54" s="175" t="s">
        <v>336</v>
      </c>
      <c r="F54" s="175"/>
      <c r="G54" s="176">
        <f>SUM(G55)</f>
        <v>0</v>
      </c>
      <c r="H54" s="176">
        <f>SUM(H55)</f>
        <v>0</v>
      </c>
    </row>
    <row r="55" spans="1:8" ht="31.5" customHeight="1" hidden="1">
      <c r="A55" s="203"/>
      <c r="B55" s="229" t="s">
        <v>413</v>
      </c>
      <c r="C55" s="175" t="s">
        <v>463</v>
      </c>
      <c r="D55" s="175" t="s">
        <v>247</v>
      </c>
      <c r="E55" s="175" t="s">
        <v>336</v>
      </c>
      <c r="F55" s="175" t="s">
        <v>416</v>
      </c>
      <c r="G55" s="176">
        <v>0</v>
      </c>
      <c r="H55" s="176">
        <v>0</v>
      </c>
    </row>
    <row r="56" spans="1:8" ht="56.25" customHeight="1" hidden="1">
      <c r="A56" s="203"/>
      <c r="B56" s="229" t="s">
        <v>763</v>
      </c>
      <c r="C56" s="175" t="s">
        <v>463</v>
      </c>
      <c r="D56" s="175" t="s">
        <v>247</v>
      </c>
      <c r="E56" s="175" t="s">
        <v>760</v>
      </c>
      <c r="F56" s="175"/>
      <c r="G56" s="176">
        <f>SUM(G57)</f>
        <v>0</v>
      </c>
      <c r="H56" s="176">
        <f>SUM(H57)</f>
        <v>0</v>
      </c>
    </row>
    <row r="57" spans="1:8" ht="99" customHeight="1" hidden="1">
      <c r="A57" s="203"/>
      <c r="B57" s="229" t="s">
        <v>257</v>
      </c>
      <c r="C57" s="175" t="s">
        <v>463</v>
      </c>
      <c r="D57" s="175" t="s">
        <v>247</v>
      </c>
      <c r="E57" s="175" t="s">
        <v>762</v>
      </c>
      <c r="F57" s="175"/>
      <c r="G57" s="176">
        <f>G58</f>
        <v>0</v>
      </c>
      <c r="H57" s="176">
        <f>H58</f>
        <v>0</v>
      </c>
    </row>
    <row r="58" spans="1:8" ht="33.75" customHeight="1" hidden="1">
      <c r="A58" s="203"/>
      <c r="B58" s="229" t="s">
        <v>413</v>
      </c>
      <c r="C58" s="175" t="s">
        <v>463</v>
      </c>
      <c r="D58" s="175" t="s">
        <v>247</v>
      </c>
      <c r="E58" s="175" t="s">
        <v>762</v>
      </c>
      <c r="F58" s="175" t="s">
        <v>416</v>
      </c>
      <c r="G58" s="176">
        <v>0</v>
      </c>
      <c r="H58" s="176">
        <v>0</v>
      </c>
    </row>
    <row r="59" spans="1:8" ht="17.25" customHeight="1" hidden="1">
      <c r="A59" s="203"/>
      <c r="B59" s="226" t="s">
        <v>808</v>
      </c>
      <c r="C59" s="173" t="s">
        <v>463</v>
      </c>
      <c r="D59" s="173" t="s">
        <v>472</v>
      </c>
      <c r="E59" s="175"/>
      <c r="F59" s="175"/>
      <c r="G59" s="176">
        <f>G60</f>
        <v>0</v>
      </c>
      <c r="H59" s="176">
        <f>H60</f>
        <v>0</v>
      </c>
    </row>
    <row r="60" spans="1:8" ht="68.25" customHeight="1" hidden="1">
      <c r="A60" s="203"/>
      <c r="B60" s="229" t="s">
        <v>602</v>
      </c>
      <c r="C60" s="175" t="s">
        <v>463</v>
      </c>
      <c r="D60" s="175" t="s">
        <v>472</v>
      </c>
      <c r="E60" s="175" t="s">
        <v>603</v>
      </c>
      <c r="F60" s="175"/>
      <c r="G60" s="176">
        <f>G61</f>
        <v>0</v>
      </c>
      <c r="H60" s="176">
        <f>H61</f>
        <v>0</v>
      </c>
    </row>
    <row r="61" spans="1:8" ht="17.25" customHeight="1" hidden="1">
      <c r="A61" s="203"/>
      <c r="B61" s="229" t="s">
        <v>394</v>
      </c>
      <c r="C61" s="175" t="s">
        <v>463</v>
      </c>
      <c r="D61" s="175" t="s">
        <v>472</v>
      </c>
      <c r="E61" s="175" t="s">
        <v>603</v>
      </c>
      <c r="F61" s="175" t="s">
        <v>395</v>
      </c>
      <c r="G61" s="176">
        <v>0</v>
      </c>
      <c r="H61" s="176">
        <v>0</v>
      </c>
    </row>
    <row r="62" spans="1:8" ht="21.75" customHeight="1">
      <c r="A62" s="203" t="s">
        <v>467</v>
      </c>
      <c r="B62" s="226" t="s">
        <v>468</v>
      </c>
      <c r="C62" s="173" t="s">
        <v>469</v>
      </c>
      <c r="D62" s="173"/>
      <c r="E62" s="173"/>
      <c r="F62" s="173"/>
      <c r="G62" s="181">
        <f>G63+G67+G85+G89+G106+G111+G118+G127+G131+G137+G143+G149+G160+G165+G170+G155+G182</f>
        <v>108122.07820999999</v>
      </c>
      <c r="H62" s="181">
        <f>H63+H67+H85+H89+H106+H111+H118+H127+H131+H137+H143+H149+H160+H165+H170+H155+H182</f>
        <v>104654.83036999998</v>
      </c>
    </row>
    <row r="63" spans="1:8" ht="34.5" customHeight="1">
      <c r="A63" s="203"/>
      <c r="B63" s="230" t="s">
        <v>209</v>
      </c>
      <c r="C63" s="173" t="s">
        <v>469</v>
      </c>
      <c r="D63" s="173" t="s">
        <v>470</v>
      </c>
      <c r="E63" s="173"/>
      <c r="F63" s="173"/>
      <c r="G63" s="174">
        <f aca="true" t="shared" si="1" ref="G63:H65">G64</f>
        <v>3641.12</v>
      </c>
      <c r="H63" s="174">
        <f t="shared" si="1"/>
        <v>3641.12</v>
      </c>
    </row>
    <row r="64" spans="1:8" ht="19.5" customHeight="1">
      <c r="A64" s="203"/>
      <c r="B64" s="228" t="s">
        <v>306</v>
      </c>
      <c r="C64" s="175" t="s">
        <v>469</v>
      </c>
      <c r="D64" s="175" t="s">
        <v>470</v>
      </c>
      <c r="E64" s="175" t="s">
        <v>307</v>
      </c>
      <c r="F64" s="175"/>
      <c r="G64" s="176">
        <f t="shared" si="1"/>
        <v>3641.12</v>
      </c>
      <c r="H64" s="176">
        <f t="shared" si="1"/>
        <v>3641.12</v>
      </c>
    </row>
    <row r="65" spans="1:8" ht="23.25" customHeight="1">
      <c r="A65" s="203"/>
      <c r="B65" s="229" t="s">
        <v>263</v>
      </c>
      <c r="C65" s="175" t="s">
        <v>469</v>
      </c>
      <c r="D65" s="175" t="s">
        <v>470</v>
      </c>
      <c r="E65" s="175" t="s">
        <v>264</v>
      </c>
      <c r="F65" s="175"/>
      <c r="G65" s="176">
        <f t="shared" si="1"/>
        <v>3641.12</v>
      </c>
      <c r="H65" s="176">
        <f t="shared" si="1"/>
        <v>3641.12</v>
      </c>
    </row>
    <row r="66" spans="1:8" ht="60.75" customHeight="1">
      <c r="A66" s="203"/>
      <c r="B66" s="229" t="s">
        <v>412</v>
      </c>
      <c r="C66" s="175" t="s">
        <v>469</v>
      </c>
      <c r="D66" s="175" t="s">
        <v>470</v>
      </c>
      <c r="E66" s="175" t="s">
        <v>264</v>
      </c>
      <c r="F66" s="175" t="s">
        <v>415</v>
      </c>
      <c r="G66" s="176">
        <v>3641.12</v>
      </c>
      <c r="H66" s="176">
        <v>3641.12</v>
      </c>
    </row>
    <row r="67" spans="1:8" ht="13.5" customHeight="1">
      <c r="A67" s="203"/>
      <c r="B67" s="230" t="s">
        <v>471</v>
      </c>
      <c r="C67" s="173" t="s">
        <v>469</v>
      </c>
      <c r="D67" s="173" t="s">
        <v>385</v>
      </c>
      <c r="E67" s="173"/>
      <c r="F67" s="173"/>
      <c r="G67" s="174">
        <f>G68</f>
        <v>29903.729</v>
      </c>
      <c r="H67" s="174">
        <f>H68</f>
        <v>29903.729</v>
      </c>
    </row>
    <row r="68" spans="1:8" ht="21.75" customHeight="1">
      <c r="A68" s="203"/>
      <c r="B68" s="228" t="s">
        <v>306</v>
      </c>
      <c r="C68" s="175" t="s">
        <v>469</v>
      </c>
      <c r="D68" s="175" t="s">
        <v>385</v>
      </c>
      <c r="E68" s="175" t="s">
        <v>265</v>
      </c>
      <c r="F68" s="175"/>
      <c r="G68" s="176">
        <f>G69+G81+G83+G72+G77</f>
        <v>29903.729</v>
      </c>
      <c r="H68" s="176">
        <f>H69+H81+H83+H72+H77</f>
        <v>29903.729</v>
      </c>
    </row>
    <row r="69" spans="1:8" ht="58.5" customHeight="1">
      <c r="A69" s="203"/>
      <c r="B69" s="234" t="s">
        <v>656</v>
      </c>
      <c r="C69" s="175" t="s">
        <v>469</v>
      </c>
      <c r="D69" s="175" t="s">
        <v>385</v>
      </c>
      <c r="E69" s="175" t="s">
        <v>308</v>
      </c>
      <c r="F69" s="175"/>
      <c r="G69" s="176">
        <f>G70+G71</f>
        <v>24475.729</v>
      </c>
      <c r="H69" s="176">
        <f>H70+H71</f>
        <v>24475.729</v>
      </c>
    </row>
    <row r="70" spans="1:8" ht="58.5" customHeight="1">
      <c r="A70" s="203"/>
      <c r="B70" s="229" t="s">
        <v>412</v>
      </c>
      <c r="C70" s="175" t="s">
        <v>469</v>
      </c>
      <c r="D70" s="175" t="s">
        <v>385</v>
      </c>
      <c r="E70" s="175" t="s">
        <v>308</v>
      </c>
      <c r="F70" s="175" t="s">
        <v>415</v>
      </c>
      <c r="G70" s="176">
        <v>24091.729</v>
      </c>
      <c r="H70" s="176">
        <v>24091.729</v>
      </c>
    </row>
    <row r="71" spans="1:8" ht="36" customHeight="1">
      <c r="A71" s="203"/>
      <c r="B71" s="229" t="s">
        <v>413</v>
      </c>
      <c r="C71" s="175" t="s">
        <v>469</v>
      </c>
      <c r="D71" s="175" t="s">
        <v>385</v>
      </c>
      <c r="E71" s="175" t="s">
        <v>308</v>
      </c>
      <c r="F71" s="175" t="s">
        <v>416</v>
      </c>
      <c r="G71" s="176">
        <v>384</v>
      </c>
      <c r="H71" s="176">
        <v>384</v>
      </c>
    </row>
    <row r="72" spans="1:8" ht="66.75" customHeight="1">
      <c r="A72" s="203"/>
      <c r="B72" s="242" t="s">
        <v>282</v>
      </c>
      <c r="C72" s="175" t="s">
        <v>469</v>
      </c>
      <c r="D72" s="175" t="s">
        <v>385</v>
      </c>
      <c r="E72" s="175" t="s">
        <v>283</v>
      </c>
      <c r="F72" s="175"/>
      <c r="G72" s="176">
        <f>G73+G74</f>
        <v>1114</v>
      </c>
      <c r="H72" s="176">
        <f>H73+H74</f>
        <v>1114</v>
      </c>
    </row>
    <row r="73" spans="1:8" ht="56.25" customHeight="1">
      <c r="A73" s="203"/>
      <c r="B73" s="229" t="s">
        <v>412</v>
      </c>
      <c r="C73" s="175" t="s">
        <v>469</v>
      </c>
      <c r="D73" s="175" t="s">
        <v>385</v>
      </c>
      <c r="E73" s="175" t="s">
        <v>283</v>
      </c>
      <c r="F73" s="175" t="s">
        <v>415</v>
      </c>
      <c r="G73" s="176">
        <v>1114</v>
      </c>
      <c r="H73" s="176">
        <v>1114</v>
      </c>
    </row>
    <row r="74" spans="1:8" ht="30.75" customHeight="1">
      <c r="A74" s="203"/>
      <c r="B74" s="229" t="s">
        <v>413</v>
      </c>
      <c r="C74" s="175" t="s">
        <v>469</v>
      </c>
      <c r="D74" s="175" t="s">
        <v>385</v>
      </c>
      <c r="E74" s="175" t="s">
        <v>283</v>
      </c>
      <c r="F74" s="175" t="s">
        <v>416</v>
      </c>
      <c r="G74" s="176">
        <v>0</v>
      </c>
      <c r="H74" s="176">
        <v>0</v>
      </c>
    </row>
    <row r="75" spans="1:8" ht="33" customHeight="1">
      <c r="A75" s="203"/>
      <c r="B75" s="229" t="s">
        <v>259</v>
      </c>
      <c r="C75" s="175" t="s">
        <v>469</v>
      </c>
      <c r="D75" s="175" t="s">
        <v>385</v>
      </c>
      <c r="E75" s="175" t="s">
        <v>674</v>
      </c>
      <c r="F75" s="175"/>
      <c r="G75" s="176">
        <f>G76+G80</f>
        <v>4314</v>
      </c>
      <c r="H75" s="176">
        <f>H76+H80</f>
        <v>4314</v>
      </c>
    </row>
    <row r="76" spans="1:8" ht="46.5" customHeight="1">
      <c r="A76" s="203"/>
      <c r="B76" s="229" t="s">
        <v>284</v>
      </c>
      <c r="C76" s="175" t="s">
        <v>469</v>
      </c>
      <c r="D76" s="175" t="s">
        <v>385</v>
      </c>
      <c r="E76" s="175" t="s">
        <v>285</v>
      </c>
      <c r="F76" s="175"/>
      <c r="G76" s="176">
        <f>G77</f>
        <v>2866</v>
      </c>
      <c r="H76" s="176">
        <f>H77</f>
        <v>2866</v>
      </c>
    </row>
    <row r="77" spans="1:8" ht="81" customHeight="1">
      <c r="A77" s="203"/>
      <c r="B77" s="228" t="s">
        <v>286</v>
      </c>
      <c r="C77" s="175" t="s">
        <v>469</v>
      </c>
      <c r="D77" s="175" t="s">
        <v>385</v>
      </c>
      <c r="E77" s="175" t="s">
        <v>287</v>
      </c>
      <c r="F77" s="175"/>
      <c r="G77" s="176">
        <f>G78+G79</f>
        <v>2866</v>
      </c>
      <c r="H77" s="176">
        <f>H78+H79</f>
        <v>2866</v>
      </c>
    </row>
    <row r="78" spans="1:8" ht="55.5" customHeight="1">
      <c r="A78" s="203"/>
      <c r="B78" s="229" t="s">
        <v>412</v>
      </c>
      <c r="C78" s="175" t="s">
        <v>469</v>
      </c>
      <c r="D78" s="175" t="s">
        <v>385</v>
      </c>
      <c r="E78" s="175" t="s">
        <v>287</v>
      </c>
      <c r="F78" s="175" t="s">
        <v>415</v>
      </c>
      <c r="G78" s="176">
        <v>2008.072</v>
      </c>
      <c r="H78" s="176">
        <v>2008.072</v>
      </c>
    </row>
    <row r="79" spans="1:8" ht="30" customHeight="1">
      <c r="A79" s="203"/>
      <c r="B79" s="229" t="s">
        <v>413</v>
      </c>
      <c r="C79" s="175" t="s">
        <v>469</v>
      </c>
      <c r="D79" s="175" t="s">
        <v>385</v>
      </c>
      <c r="E79" s="175" t="s">
        <v>287</v>
      </c>
      <c r="F79" s="175" t="s">
        <v>416</v>
      </c>
      <c r="G79" s="176">
        <v>857.928</v>
      </c>
      <c r="H79" s="176">
        <v>857.928</v>
      </c>
    </row>
    <row r="80" spans="1:8" ht="50.25" customHeight="1">
      <c r="A80" s="203"/>
      <c r="B80" s="229" t="s">
        <v>692</v>
      </c>
      <c r="C80" s="175" t="s">
        <v>469</v>
      </c>
      <c r="D80" s="175" t="s">
        <v>385</v>
      </c>
      <c r="E80" s="175" t="s">
        <v>260</v>
      </c>
      <c r="F80" s="175"/>
      <c r="G80" s="176">
        <f>G81+G83</f>
        <v>1448</v>
      </c>
      <c r="H80" s="176">
        <f>H81+H83</f>
        <v>1448</v>
      </c>
    </row>
    <row r="81" spans="1:8" ht="101.25" customHeight="1">
      <c r="A81" s="203"/>
      <c r="B81" s="229" t="s">
        <v>693</v>
      </c>
      <c r="C81" s="175" t="s">
        <v>469</v>
      </c>
      <c r="D81" s="175" t="s">
        <v>385</v>
      </c>
      <c r="E81" s="175" t="s">
        <v>694</v>
      </c>
      <c r="F81" s="175"/>
      <c r="G81" s="176">
        <f>G82</f>
        <v>970</v>
      </c>
      <c r="H81" s="176">
        <f>H82</f>
        <v>970</v>
      </c>
    </row>
    <row r="82" spans="1:8" ht="60" customHeight="1">
      <c r="A82" s="203"/>
      <c r="B82" s="229" t="s">
        <v>412</v>
      </c>
      <c r="C82" s="175" t="s">
        <v>469</v>
      </c>
      <c r="D82" s="175" t="s">
        <v>385</v>
      </c>
      <c r="E82" s="175" t="s">
        <v>694</v>
      </c>
      <c r="F82" s="175" t="s">
        <v>415</v>
      </c>
      <c r="G82" s="176">
        <v>970</v>
      </c>
      <c r="H82" s="176">
        <v>970</v>
      </c>
    </row>
    <row r="83" spans="1:8" ht="107.25" customHeight="1">
      <c r="A83" s="203"/>
      <c r="B83" s="229" t="s">
        <v>220</v>
      </c>
      <c r="C83" s="175" t="s">
        <v>469</v>
      </c>
      <c r="D83" s="175" t="s">
        <v>385</v>
      </c>
      <c r="E83" s="175" t="s">
        <v>221</v>
      </c>
      <c r="F83" s="175"/>
      <c r="G83" s="176">
        <f>G84</f>
        <v>478</v>
      </c>
      <c r="H83" s="176">
        <f>H84</f>
        <v>478</v>
      </c>
    </row>
    <row r="84" spans="1:8" ht="54.75" customHeight="1">
      <c r="A84" s="203"/>
      <c r="B84" s="229" t="s">
        <v>412</v>
      </c>
      <c r="C84" s="175" t="s">
        <v>469</v>
      </c>
      <c r="D84" s="175" t="s">
        <v>385</v>
      </c>
      <c r="E84" s="175" t="s">
        <v>221</v>
      </c>
      <c r="F84" s="175" t="s">
        <v>415</v>
      </c>
      <c r="G84" s="176">
        <v>478</v>
      </c>
      <c r="H84" s="176">
        <v>478</v>
      </c>
    </row>
    <row r="85" spans="1:8" ht="21.75" customHeight="1">
      <c r="A85" s="203"/>
      <c r="B85" s="226" t="s">
        <v>386</v>
      </c>
      <c r="C85" s="173" t="s">
        <v>469</v>
      </c>
      <c r="D85" s="173" t="s">
        <v>663</v>
      </c>
      <c r="E85" s="173"/>
      <c r="F85" s="173"/>
      <c r="G85" s="174">
        <f aca="true" t="shared" si="2" ref="G85:H87">G86</f>
        <v>1000</v>
      </c>
      <c r="H85" s="174">
        <f t="shared" si="2"/>
        <v>500</v>
      </c>
    </row>
    <row r="86" spans="1:8" ht="18" customHeight="1">
      <c r="A86" s="215"/>
      <c r="B86" s="231" t="s">
        <v>306</v>
      </c>
      <c r="C86" s="175" t="s">
        <v>469</v>
      </c>
      <c r="D86" s="175" t="s">
        <v>663</v>
      </c>
      <c r="E86" s="175" t="s">
        <v>307</v>
      </c>
      <c r="F86" s="175"/>
      <c r="G86" s="176">
        <f t="shared" si="2"/>
        <v>1000</v>
      </c>
      <c r="H86" s="176">
        <f t="shared" si="2"/>
        <v>500</v>
      </c>
    </row>
    <row r="87" spans="1:8" ht="15" customHeight="1">
      <c r="A87" s="215"/>
      <c r="B87" s="242" t="s">
        <v>222</v>
      </c>
      <c r="C87" s="175" t="s">
        <v>469</v>
      </c>
      <c r="D87" s="175" t="s">
        <v>663</v>
      </c>
      <c r="E87" s="175" t="s">
        <v>223</v>
      </c>
      <c r="F87" s="175"/>
      <c r="G87" s="176">
        <f t="shared" si="2"/>
        <v>1000</v>
      </c>
      <c r="H87" s="176">
        <f t="shared" si="2"/>
        <v>500</v>
      </c>
    </row>
    <row r="88" spans="1:8" ht="15" customHeight="1">
      <c r="A88" s="215"/>
      <c r="B88" s="229" t="s">
        <v>414</v>
      </c>
      <c r="C88" s="175" t="s">
        <v>469</v>
      </c>
      <c r="D88" s="175" t="s">
        <v>663</v>
      </c>
      <c r="E88" s="175" t="s">
        <v>223</v>
      </c>
      <c r="F88" s="175" t="s">
        <v>417</v>
      </c>
      <c r="G88" s="176">
        <v>1000</v>
      </c>
      <c r="H88" s="176">
        <v>500</v>
      </c>
    </row>
    <row r="89" spans="1:8" ht="21" customHeight="1">
      <c r="A89" s="203"/>
      <c r="B89" s="230" t="s">
        <v>387</v>
      </c>
      <c r="C89" s="173" t="s">
        <v>469</v>
      </c>
      <c r="D89" s="173" t="s">
        <v>634</v>
      </c>
      <c r="E89" s="173"/>
      <c r="F89" s="173"/>
      <c r="G89" s="181">
        <f>G90+G96+G98+G104+G93+G102</f>
        <v>23242.630210000003</v>
      </c>
      <c r="H89" s="181">
        <f>H90+H96+H98+H104+H93+H102</f>
        <v>22206.292370000003</v>
      </c>
    </row>
    <row r="90" spans="1:8" ht="33.75" customHeight="1">
      <c r="A90" s="203"/>
      <c r="B90" s="228" t="s">
        <v>133</v>
      </c>
      <c r="C90" s="175" t="s">
        <v>469</v>
      </c>
      <c r="D90" s="175" t="s">
        <v>634</v>
      </c>
      <c r="E90" s="175" t="s">
        <v>205</v>
      </c>
      <c r="F90" s="173"/>
      <c r="G90" s="189">
        <f>G91+G92</f>
        <v>84</v>
      </c>
      <c r="H90" s="189">
        <f>H91+H92</f>
        <v>84</v>
      </c>
    </row>
    <row r="91" spans="1:8" ht="29.25" customHeight="1">
      <c r="A91" s="203"/>
      <c r="B91" s="85" t="s">
        <v>256</v>
      </c>
      <c r="C91" s="175" t="s">
        <v>469</v>
      </c>
      <c r="D91" s="175" t="s">
        <v>634</v>
      </c>
      <c r="E91" s="175" t="s">
        <v>205</v>
      </c>
      <c r="F91" s="175" t="s">
        <v>393</v>
      </c>
      <c r="G91" s="189">
        <v>29</v>
      </c>
      <c r="H91" s="189">
        <v>29</v>
      </c>
    </row>
    <row r="92" spans="1:8" ht="20.25" customHeight="1">
      <c r="A92" s="203"/>
      <c r="B92" s="85" t="s">
        <v>414</v>
      </c>
      <c r="C92" s="175" t="s">
        <v>469</v>
      </c>
      <c r="D92" s="175" t="s">
        <v>634</v>
      </c>
      <c r="E92" s="175" t="s">
        <v>205</v>
      </c>
      <c r="F92" s="175" t="s">
        <v>417</v>
      </c>
      <c r="G92" s="189">
        <v>55</v>
      </c>
      <c r="H92" s="189">
        <v>55</v>
      </c>
    </row>
    <row r="93" spans="1:8" ht="60.75" customHeight="1">
      <c r="A93" s="203"/>
      <c r="B93" s="85" t="s">
        <v>4</v>
      </c>
      <c r="C93" s="175" t="s">
        <v>469</v>
      </c>
      <c r="D93" s="175" t="s">
        <v>634</v>
      </c>
      <c r="E93" s="175" t="s">
        <v>134</v>
      </c>
      <c r="F93" s="175"/>
      <c r="G93" s="189">
        <f>G94</f>
        <v>278.591</v>
      </c>
      <c r="H93" s="189">
        <f>H94</f>
        <v>278.644</v>
      </c>
    </row>
    <row r="94" spans="1:8" ht="32.25" customHeight="1">
      <c r="A94" s="203"/>
      <c r="B94" s="82" t="s">
        <v>256</v>
      </c>
      <c r="C94" s="175" t="s">
        <v>469</v>
      </c>
      <c r="D94" s="175" t="s">
        <v>634</v>
      </c>
      <c r="E94" s="175" t="s">
        <v>134</v>
      </c>
      <c r="F94" s="175" t="s">
        <v>393</v>
      </c>
      <c r="G94" s="189">
        <v>278.591</v>
      </c>
      <c r="H94" s="189">
        <v>278.644</v>
      </c>
    </row>
    <row r="95" spans="1:8" ht="21.75" customHeight="1">
      <c r="A95" s="203"/>
      <c r="B95" s="228" t="s">
        <v>306</v>
      </c>
      <c r="C95" s="175" t="s">
        <v>469</v>
      </c>
      <c r="D95" s="175" t="s">
        <v>634</v>
      </c>
      <c r="E95" s="175" t="s">
        <v>307</v>
      </c>
      <c r="F95" s="175"/>
      <c r="G95" s="176">
        <f>G96+G98</f>
        <v>21486.55668</v>
      </c>
      <c r="H95" s="176">
        <f>H96+H98</f>
        <v>21486.55668</v>
      </c>
    </row>
    <row r="96" spans="1:8" ht="42.75" customHeight="1">
      <c r="A96" s="203"/>
      <c r="B96" s="228" t="s">
        <v>224</v>
      </c>
      <c r="C96" s="175" t="s">
        <v>469</v>
      </c>
      <c r="D96" s="175" t="s">
        <v>634</v>
      </c>
      <c r="E96" s="175" t="s">
        <v>225</v>
      </c>
      <c r="F96" s="175"/>
      <c r="G96" s="176">
        <f>G97</f>
        <v>700</v>
      </c>
      <c r="H96" s="176">
        <f>H97</f>
        <v>700</v>
      </c>
    </row>
    <row r="97" spans="1:8" ht="36.75" customHeight="1">
      <c r="A97" s="203"/>
      <c r="B97" s="229" t="s">
        <v>413</v>
      </c>
      <c r="C97" s="175" t="s">
        <v>469</v>
      </c>
      <c r="D97" s="175" t="s">
        <v>634</v>
      </c>
      <c r="E97" s="175" t="s">
        <v>225</v>
      </c>
      <c r="F97" s="175" t="s">
        <v>416</v>
      </c>
      <c r="G97" s="176">
        <v>700</v>
      </c>
      <c r="H97" s="176">
        <v>700</v>
      </c>
    </row>
    <row r="98" spans="1:8" ht="31.5" customHeight="1">
      <c r="A98" s="203"/>
      <c r="B98" s="228" t="s">
        <v>359</v>
      </c>
      <c r="C98" s="175" t="s">
        <v>469</v>
      </c>
      <c r="D98" s="175" t="s">
        <v>634</v>
      </c>
      <c r="E98" s="175" t="s">
        <v>360</v>
      </c>
      <c r="F98" s="175"/>
      <c r="G98" s="176">
        <f>G99+G100+G101</f>
        <v>20786.55668</v>
      </c>
      <c r="H98" s="176">
        <f>H99+H100+H101</f>
        <v>20786.55668</v>
      </c>
    </row>
    <row r="99" spans="1:8" ht="54" customHeight="1">
      <c r="A99" s="203"/>
      <c r="B99" s="229" t="s">
        <v>412</v>
      </c>
      <c r="C99" s="175" t="s">
        <v>469</v>
      </c>
      <c r="D99" s="175" t="s">
        <v>634</v>
      </c>
      <c r="E99" s="175" t="s">
        <v>360</v>
      </c>
      <c r="F99" s="175" t="s">
        <v>415</v>
      </c>
      <c r="G99" s="176">
        <v>11589.34868</v>
      </c>
      <c r="H99" s="176">
        <v>11589.34868</v>
      </c>
    </row>
    <row r="100" spans="1:8" ht="29.25" customHeight="1">
      <c r="A100" s="203"/>
      <c r="B100" s="229" t="s">
        <v>413</v>
      </c>
      <c r="C100" s="175" t="s">
        <v>469</v>
      </c>
      <c r="D100" s="175" t="s">
        <v>634</v>
      </c>
      <c r="E100" s="175" t="s">
        <v>360</v>
      </c>
      <c r="F100" s="175" t="s">
        <v>416</v>
      </c>
      <c r="G100" s="176">
        <v>8847.208</v>
      </c>
      <c r="H100" s="176">
        <v>8847.208</v>
      </c>
    </row>
    <row r="101" spans="1:8" ht="23.25" customHeight="1">
      <c r="A101" s="203"/>
      <c r="B101" s="229" t="s">
        <v>414</v>
      </c>
      <c r="C101" s="175" t="s">
        <v>469</v>
      </c>
      <c r="D101" s="175" t="s">
        <v>634</v>
      </c>
      <c r="E101" s="175" t="s">
        <v>360</v>
      </c>
      <c r="F101" s="175" t="s">
        <v>417</v>
      </c>
      <c r="G101" s="176">
        <v>350</v>
      </c>
      <c r="H101" s="176">
        <v>350</v>
      </c>
    </row>
    <row r="102" spans="1:8" ht="69.75" customHeight="1">
      <c r="A102" s="203"/>
      <c r="B102" s="242" t="s">
        <v>357</v>
      </c>
      <c r="C102" s="175" t="s">
        <v>469</v>
      </c>
      <c r="D102" s="175" t="s">
        <v>634</v>
      </c>
      <c r="E102" s="175" t="s">
        <v>358</v>
      </c>
      <c r="F102" s="175"/>
      <c r="G102" s="176">
        <f>G103</f>
        <v>34.9</v>
      </c>
      <c r="H102" s="176">
        <f>H103</f>
        <v>34.9</v>
      </c>
    </row>
    <row r="103" spans="1:8" ht="30.75" customHeight="1">
      <c r="A103" s="203"/>
      <c r="B103" s="229" t="s">
        <v>413</v>
      </c>
      <c r="C103" s="175" t="s">
        <v>469</v>
      </c>
      <c r="D103" s="175" t="s">
        <v>634</v>
      </c>
      <c r="E103" s="175" t="s">
        <v>358</v>
      </c>
      <c r="F103" s="175" t="s">
        <v>416</v>
      </c>
      <c r="G103" s="176">
        <v>34.9</v>
      </c>
      <c r="H103" s="176">
        <v>34.9</v>
      </c>
    </row>
    <row r="104" spans="1:8" ht="30.75" customHeight="1">
      <c r="A104" s="203"/>
      <c r="B104" s="228" t="s">
        <v>419</v>
      </c>
      <c r="C104" s="175" t="s">
        <v>469</v>
      </c>
      <c r="D104" s="175" t="s">
        <v>634</v>
      </c>
      <c r="E104" s="175" t="s">
        <v>197</v>
      </c>
      <c r="F104" s="182"/>
      <c r="G104" s="176">
        <f>G105</f>
        <v>1358.58253</v>
      </c>
      <c r="H104" s="176">
        <f>H105</f>
        <v>322.19169</v>
      </c>
    </row>
    <row r="105" spans="1:8" ht="12.75">
      <c r="A105" s="203"/>
      <c r="B105" s="229" t="s">
        <v>414</v>
      </c>
      <c r="C105" s="175" t="s">
        <v>469</v>
      </c>
      <c r="D105" s="175" t="s">
        <v>634</v>
      </c>
      <c r="E105" s="175" t="s">
        <v>197</v>
      </c>
      <c r="F105" s="175" t="s">
        <v>417</v>
      </c>
      <c r="G105" s="176">
        <f>1502.86771-144.28518</f>
        <v>1358.58253</v>
      </c>
      <c r="H105" s="176">
        <f>466.47687-144.28518</f>
        <v>322.19169</v>
      </c>
    </row>
    <row r="106" spans="1:8" ht="23.25" customHeight="1">
      <c r="A106" s="203"/>
      <c r="B106" s="230" t="s">
        <v>388</v>
      </c>
      <c r="C106" s="173" t="s">
        <v>469</v>
      </c>
      <c r="D106" s="173" t="s">
        <v>389</v>
      </c>
      <c r="E106" s="173"/>
      <c r="F106" s="173"/>
      <c r="G106" s="174">
        <f>G108</f>
        <v>363.3</v>
      </c>
      <c r="H106" s="174">
        <f>H108</f>
        <v>346.6</v>
      </c>
    </row>
    <row r="107" spans="1:8" ht="16.5" customHeight="1">
      <c r="A107" s="203"/>
      <c r="B107" s="228" t="s">
        <v>306</v>
      </c>
      <c r="C107" s="175" t="s">
        <v>469</v>
      </c>
      <c r="D107" s="175" t="s">
        <v>389</v>
      </c>
      <c r="E107" s="175" t="s">
        <v>361</v>
      </c>
      <c r="F107" s="175"/>
      <c r="G107" s="176">
        <f>SUM(G108)</f>
        <v>363.3</v>
      </c>
      <c r="H107" s="176">
        <f>SUM(H108)</f>
        <v>346.6</v>
      </c>
    </row>
    <row r="108" spans="1:8" ht="48" customHeight="1">
      <c r="A108" s="203"/>
      <c r="B108" s="229" t="s">
        <v>362</v>
      </c>
      <c r="C108" s="175" t="s">
        <v>469</v>
      </c>
      <c r="D108" s="175" t="s">
        <v>389</v>
      </c>
      <c r="E108" s="175" t="s">
        <v>363</v>
      </c>
      <c r="F108" s="175"/>
      <c r="G108" s="176">
        <f>G109</f>
        <v>363.3</v>
      </c>
      <c r="H108" s="176">
        <f>H109</f>
        <v>346.6</v>
      </c>
    </row>
    <row r="109" spans="1:8" ht="24" customHeight="1">
      <c r="A109" s="203"/>
      <c r="B109" s="235" t="s">
        <v>418</v>
      </c>
      <c r="C109" s="175" t="s">
        <v>469</v>
      </c>
      <c r="D109" s="175" t="s">
        <v>389</v>
      </c>
      <c r="E109" s="175" t="s">
        <v>363</v>
      </c>
      <c r="F109" s="175"/>
      <c r="G109" s="176">
        <f>G110</f>
        <v>363.3</v>
      </c>
      <c r="H109" s="176">
        <f>H110</f>
        <v>346.6</v>
      </c>
    </row>
    <row r="110" spans="1:8" ht="51">
      <c r="A110" s="203"/>
      <c r="B110" s="229" t="s">
        <v>412</v>
      </c>
      <c r="C110" s="175" t="s">
        <v>469</v>
      </c>
      <c r="D110" s="175" t="s">
        <v>389</v>
      </c>
      <c r="E110" s="175" t="s">
        <v>363</v>
      </c>
      <c r="F110" s="175" t="s">
        <v>415</v>
      </c>
      <c r="G110" s="176">
        <v>363.3</v>
      </c>
      <c r="H110" s="176">
        <v>346.6</v>
      </c>
    </row>
    <row r="111" spans="1:8" ht="20.25" customHeight="1">
      <c r="A111" s="203"/>
      <c r="B111" s="227" t="s">
        <v>799</v>
      </c>
      <c r="C111" s="173" t="s">
        <v>469</v>
      </c>
      <c r="D111" s="173" t="s">
        <v>800</v>
      </c>
      <c r="E111" s="173"/>
      <c r="F111" s="173"/>
      <c r="G111" s="174">
        <f>G113</f>
        <v>387.2</v>
      </c>
      <c r="H111" s="174">
        <f>H113</f>
        <v>412.2</v>
      </c>
    </row>
    <row r="112" spans="1:8" ht="20.25" customHeight="1">
      <c r="A112" s="203"/>
      <c r="B112" s="229" t="s">
        <v>306</v>
      </c>
      <c r="C112" s="175" t="s">
        <v>469</v>
      </c>
      <c r="D112" s="175" t="s">
        <v>800</v>
      </c>
      <c r="E112" s="175" t="s">
        <v>307</v>
      </c>
      <c r="F112" s="175"/>
      <c r="G112" s="176">
        <f>SUM(G113)</f>
        <v>387.2</v>
      </c>
      <c r="H112" s="176">
        <f>SUM(H113)</f>
        <v>412.2</v>
      </c>
    </row>
    <row r="113" spans="1:8" ht="45.75" customHeight="1">
      <c r="A113" s="203"/>
      <c r="B113" s="228" t="s">
        <v>364</v>
      </c>
      <c r="C113" s="175" t="s">
        <v>469</v>
      </c>
      <c r="D113" s="175" t="s">
        <v>800</v>
      </c>
      <c r="E113" s="175" t="s">
        <v>307</v>
      </c>
      <c r="F113" s="175"/>
      <c r="G113" s="176">
        <f>G115+G116+G117</f>
        <v>387.2</v>
      </c>
      <c r="H113" s="176">
        <f>H115+H116+H117</f>
        <v>412.2</v>
      </c>
    </row>
    <row r="114" spans="1:8" ht="24" customHeight="1">
      <c r="A114" s="203"/>
      <c r="B114" s="235" t="s">
        <v>418</v>
      </c>
      <c r="C114" s="182" t="s">
        <v>469</v>
      </c>
      <c r="D114" s="182" t="s">
        <v>800</v>
      </c>
      <c r="E114" s="182" t="s">
        <v>307</v>
      </c>
      <c r="F114" s="175"/>
      <c r="G114" s="183">
        <v>359.5</v>
      </c>
      <c r="H114" s="183">
        <v>382.8</v>
      </c>
    </row>
    <row r="115" spans="1:8" ht="58.5" customHeight="1">
      <c r="A115" s="203"/>
      <c r="B115" s="229" t="s">
        <v>412</v>
      </c>
      <c r="C115" s="175" t="s">
        <v>469</v>
      </c>
      <c r="D115" s="175" t="s">
        <v>800</v>
      </c>
      <c r="E115" s="175" t="s">
        <v>206</v>
      </c>
      <c r="F115" s="175" t="s">
        <v>415</v>
      </c>
      <c r="G115" s="176">
        <v>27.7</v>
      </c>
      <c r="H115" s="176">
        <v>29.4</v>
      </c>
    </row>
    <row r="116" spans="1:8" ht="59.25" customHeight="1">
      <c r="A116" s="203"/>
      <c r="B116" s="229" t="s">
        <v>412</v>
      </c>
      <c r="C116" s="175" t="s">
        <v>469</v>
      </c>
      <c r="D116" s="175" t="s">
        <v>800</v>
      </c>
      <c r="E116" s="175" t="s">
        <v>207</v>
      </c>
      <c r="F116" s="175" t="s">
        <v>415</v>
      </c>
      <c r="G116" s="176">
        <v>338.5</v>
      </c>
      <c r="H116" s="176">
        <v>357.8</v>
      </c>
    </row>
    <row r="117" spans="1:8" ht="29.25" customHeight="1">
      <c r="A117" s="203"/>
      <c r="B117" s="229" t="s">
        <v>413</v>
      </c>
      <c r="C117" s="175" t="s">
        <v>469</v>
      </c>
      <c r="D117" s="175" t="s">
        <v>800</v>
      </c>
      <c r="E117" s="175" t="s">
        <v>207</v>
      </c>
      <c r="F117" s="175" t="s">
        <v>416</v>
      </c>
      <c r="G117" s="176">
        <v>21</v>
      </c>
      <c r="H117" s="176">
        <v>25</v>
      </c>
    </row>
    <row r="118" spans="1:8" ht="42.75" customHeight="1">
      <c r="A118" s="203"/>
      <c r="B118" s="230" t="s">
        <v>390</v>
      </c>
      <c r="C118" s="173" t="s">
        <v>469</v>
      </c>
      <c r="D118" s="173" t="s">
        <v>391</v>
      </c>
      <c r="E118" s="173"/>
      <c r="F118" s="173"/>
      <c r="G118" s="174">
        <f>G119</f>
        <v>3797.578</v>
      </c>
      <c r="H118" s="174">
        <f>H119</f>
        <v>3797.578</v>
      </c>
    </row>
    <row r="119" spans="1:8" ht="12.75">
      <c r="A119" s="203"/>
      <c r="B119" s="228" t="s">
        <v>306</v>
      </c>
      <c r="C119" s="175" t="s">
        <v>469</v>
      </c>
      <c r="D119" s="175" t="s">
        <v>391</v>
      </c>
      <c r="E119" s="175" t="s">
        <v>307</v>
      </c>
      <c r="F119" s="175"/>
      <c r="G119" s="176">
        <f>G120+G122+G124</f>
        <v>3797.578</v>
      </c>
      <c r="H119" s="176">
        <f>H120+H122+H124</f>
        <v>3797.578</v>
      </c>
    </row>
    <row r="120" spans="1:8" ht="42" customHeight="1">
      <c r="A120" s="203"/>
      <c r="B120" s="228" t="s">
        <v>365</v>
      </c>
      <c r="C120" s="175" t="s">
        <v>469</v>
      </c>
      <c r="D120" s="175" t="s">
        <v>391</v>
      </c>
      <c r="E120" s="175" t="s">
        <v>366</v>
      </c>
      <c r="F120" s="175"/>
      <c r="G120" s="176">
        <f>G121</f>
        <v>400</v>
      </c>
      <c r="H120" s="176">
        <f>H121</f>
        <v>400</v>
      </c>
    </row>
    <row r="121" spans="1:8" ht="34.5" customHeight="1">
      <c r="A121" s="203"/>
      <c r="B121" s="229" t="s">
        <v>413</v>
      </c>
      <c r="C121" s="175" t="s">
        <v>469</v>
      </c>
      <c r="D121" s="175" t="s">
        <v>391</v>
      </c>
      <c r="E121" s="175" t="s">
        <v>366</v>
      </c>
      <c r="F121" s="175" t="s">
        <v>416</v>
      </c>
      <c r="G121" s="176">
        <v>400</v>
      </c>
      <c r="H121" s="176">
        <v>400</v>
      </c>
    </row>
    <row r="122" spans="1:8" ht="45" customHeight="1">
      <c r="A122" s="203"/>
      <c r="B122" s="228" t="s">
        <v>367</v>
      </c>
      <c r="C122" s="175" t="s">
        <v>469</v>
      </c>
      <c r="D122" s="175" t="s">
        <v>391</v>
      </c>
      <c r="E122" s="175" t="s">
        <v>368</v>
      </c>
      <c r="F122" s="175"/>
      <c r="G122" s="176">
        <f>G123</f>
        <v>210</v>
      </c>
      <c r="H122" s="176">
        <f>H123</f>
        <v>210</v>
      </c>
    </row>
    <row r="123" spans="1:8" ht="28.5" customHeight="1">
      <c r="A123" s="203"/>
      <c r="B123" s="229" t="s">
        <v>413</v>
      </c>
      <c r="C123" s="175" t="s">
        <v>469</v>
      </c>
      <c r="D123" s="175" t="s">
        <v>391</v>
      </c>
      <c r="E123" s="175" t="s">
        <v>368</v>
      </c>
      <c r="F123" s="175" t="s">
        <v>416</v>
      </c>
      <c r="G123" s="176">
        <v>210</v>
      </c>
      <c r="H123" s="176">
        <v>210</v>
      </c>
    </row>
    <row r="124" spans="1:8" ht="42" customHeight="1">
      <c r="A124" s="215"/>
      <c r="B124" s="228" t="s">
        <v>369</v>
      </c>
      <c r="C124" s="175" t="s">
        <v>469</v>
      </c>
      <c r="D124" s="175" t="s">
        <v>391</v>
      </c>
      <c r="E124" s="175" t="s">
        <v>370</v>
      </c>
      <c r="F124" s="182"/>
      <c r="G124" s="176">
        <f>G125+G126</f>
        <v>3187.578</v>
      </c>
      <c r="H124" s="176">
        <f>H125+H126</f>
        <v>3187.578</v>
      </c>
    </row>
    <row r="125" spans="1:8" ht="59.25" customHeight="1">
      <c r="A125" s="215"/>
      <c r="B125" s="229" t="s">
        <v>412</v>
      </c>
      <c r="C125" s="175" t="s">
        <v>469</v>
      </c>
      <c r="D125" s="175" t="s">
        <v>391</v>
      </c>
      <c r="E125" s="175" t="s">
        <v>370</v>
      </c>
      <c r="F125" s="175" t="s">
        <v>415</v>
      </c>
      <c r="G125" s="176">
        <v>2896.538</v>
      </c>
      <c r="H125" s="176">
        <v>2896.538</v>
      </c>
    </row>
    <row r="126" spans="1:8" ht="30" customHeight="1">
      <c r="A126" s="215"/>
      <c r="B126" s="229" t="s">
        <v>413</v>
      </c>
      <c r="C126" s="175" t="s">
        <v>469</v>
      </c>
      <c r="D126" s="175" t="s">
        <v>391</v>
      </c>
      <c r="E126" s="175" t="s">
        <v>370</v>
      </c>
      <c r="F126" s="175" t="s">
        <v>416</v>
      </c>
      <c r="G126" s="176">
        <v>291.04</v>
      </c>
      <c r="H126" s="176">
        <v>291.04</v>
      </c>
    </row>
    <row r="127" spans="1:8" ht="15.75" customHeight="1">
      <c r="A127" s="203"/>
      <c r="B127" s="230" t="s">
        <v>406</v>
      </c>
      <c r="C127" s="175" t="s">
        <v>469</v>
      </c>
      <c r="D127" s="173" t="s">
        <v>407</v>
      </c>
      <c r="E127" s="173"/>
      <c r="F127" s="173"/>
      <c r="G127" s="174">
        <f aca="true" t="shared" si="3" ref="G127:H129">G128</f>
        <v>3500</v>
      </c>
      <c r="H127" s="174">
        <f t="shared" si="3"/>
        <v>3500</v>
      </c>
    </row>
    <row r="128" spans="1:8" ht="15.75" customHeight="1">
      <c r="A128" s="203"/>
      <c r="B128" s="228" t="s">
        <v>306</v>
      </c>
      <c r="C128" s="175" t="s">
        <v>469</v>
      </c>
      <c r="D128" s="175" t="s">
        <v>407</v>
      </c>
      <c r="E128" s="175" t="s">
        <v>307</v>
      </c>
      <c r="F128" s="175"/>
      <c r="G128" s="176">
        <f t="shared" si="3"/>
        <v>3500</v>
      </c>
      <c r="H128" s="176">
        <f t="shared" si="3"/>
        <v>3500</v>
      </c>
    </row>
    <row r="129" spans="1:8" ht="35.25" customHeight="1">
      <c r="A129" s="203"/>
      <c r="B129" s="228" t="s">
        <v>323</v>
      </c>
      <c r="C129" s="175" t="s">
        <v>469</v>
      </c>
      <c r="D129" s="175" t="s">
        <v>407</v>
      </c>
      <c r="E129" s="175" t="s">
        <v>324</v>
      </c>
      <c r="F129" s="175"/>
      <c r="G129" s="176">
        <f t="shared" si="3"/>
        <v>3500</v>
      </c>
      <c r="H129" s="176">
        <f t="shared" si="3"/>
        <v>3500</v>
      </c>
    </row>
    <row r="130" spans="1:8" ht="33" customHeight="1">
      <c r="A130" s="203"/>
      <c r="B130" s="229" t="s">
        <v>413</v>
      </c>
      <c r="C130" s="175" t="s">
        <v>469</v>
      </c>
      <c r="D130" s="175" t="s">
        <v>407</v>
      </c>
      <c r="E130" s="175" t="s">
        <v>324</v>
      </c>
      <c r="F130" s="175" t="s">
        <v>416</v>
      </c>
      <c r="G130" s="176">
        <v>3500</v>
      </c>
      <c r="H130" s="176">
        <v>3500</v>
      </c>
    </row>
    <row r="131" spans="1:8" ht="20.25" customHeight="1">
      <c r="A131" s="203"/>
      <c r="B131" s="226" t="s">
        <v>302</v>
      </c>
      <c r="C131" s="175" t="s">
        <v>469</v>
      </c>
      <c r="D131" s="173" t="s">
        <v>303</v>
      </c>
      <c r="E131" s="173"/>
      <c r="F131" s="173"/>
      <c r="G131" s="174">
        <f>G132</f>
        <v>4000</v>
      </c>
      <c r="H131" s="174">
        <f>H132</f>
        <v>3500</v>
      </c>
    </row>
    <row r="132" spans="1:8" ht="21.75" customHeight="1">
      <c r="A132" s="219"/>
      <c r="B132" s="231" t="s">
        <v>306</v>
      </c>
      <c r="C132" s="175" t="s">
        <v>469</v>
      </c>
      <c r="D132" s="175" t="s">
        <v>303</v>
      </c>
      <c r="E132" s="175" t="s">
        <v>307</v>
      </c>
      <c r="F132" s="175"/>
      <c r="G132" s="176">
        <f>G133+G135</f>
        <v>4000</v>
      </c>
      <c r="H132" s="176">
        <f>H133+H135</f>
        <v>3500</v>
      </c>
    </row>
    <row r="133" spans="1:8" ht="43.5" customHeight="1">
      <c r="A133" s="203"/>
      <c r="B133" s="228" t="s">
        <v>325</v>
      </c>
      <c r="C133" s="175" t="s">
        <v>469</v>
      </c>
      <c r="D133" s="175" t="s">
        <v>303</v>
      </c>
      <c r="E133" s="175" t="s">
        <v>326</v>
      </c>
      <c r="F133" s="175"/>
      <c r="G133" s="176">
        <f>G134</f>
        <v>1500</v>
      </c>
      <c r="H133" s="176">
        <f>H134</f>
        <v>1500</v>
      </c>
    </row>
    <row r="134" spans="1:8" ht="19.5" customHeight="1">
      <c r="A134" s="203"/>
      <c r="B134" s="229" t="s">
        <v>414</v>
      </c>
      <c r="C134" s="175" t="s">
        <v>469</v>
      </c>
      <c r="D134" s="175" t="s">
        <v>303</v>
      </c>
      <c r="E134" s="175" t="s">
        <v>326</v>
      </c>
      <c r="F134" s="175" t="s">
        <v>417</v>
      </c>
      <c r="G134" s="176">
        <v>1500</v>
      </c>
      <c r="H134" s="176">
        <v>1500</v>
      </c>
    </row>
    <row r="135" spans="1:8" ht="30" customHeight="1">
      <c r="A135" s="203"/>
      <c r="B135" s="327" t="s">
        <v>327</v>
      </c>
      <c r="C135" s="175" t="s">
        <v>469</v>
      </c>
      <c r="D135" s="175" t="s">
        <v>303</v>
      </c>
      <c r="E135" s="175" t="s">
        <v>328</v>
      </c>
      <c r="F135" s="182"/>
      <c r="G135" s="176">
        <f>G136</f>
        <v>2500</v>
      </c>
      <c r="H135" s="176">
        <f>H136</f>
        <v>2000</v>
      </c>
    </row>
    <row r="136" spans="1:8" ht="27.75" customHeight="1">
      <c r="A136" s="203"/>
      <c r="B136" s="229" t="s">
        <v>413</v>
      </c>
      <c r="C136" s="175" t="s">
        <v>469</v>
      </c>
      <c r="D136" s="175" t="s">
        <v>303</v>
      </c>
      <c r="E136" s="175" t="s">
        <v>328</v>
      </c>
      <c r="F136" s="175" t="s">
        <v>416</v>
      </c>
      <c r="G136" s="176">
        <v>2500</v>
      </c>
      <c r="H136" s="176">
        <v>2000</v>
      </c>
    </row>
    <row r="137" spans="1:8" ht="20.25" customHeight="1">
      <c r="A137" s="203"/>
      <c r="B137" s="226" t="s">
        <v>242</v>
      </c>
      <c r="C137" s="173" t="s">
        <v>469</v>
      </c>
      <c r="D137" s="173" t="s">
        <v>243</v>
      </c>
      <c r="E137" s="173"/>
      <c r="F137" s="173"/>
      <c r="G137" s="174">
        <f>G138+G140</f>
        <v>2259.81</v>
      </c>
      <c r="H137" s="174">
        <f>H138+H140</f>
        <v>1500</v>
      </c>
    </row>
    <row r="138" spans="1:8" ht="121.5" customHeight="1">
      <c r="A138" s="203"/>
      <c r="B138" s="228" t="s">
        <v>709</v>
      </c>
      <c r="C138" s="175" t="s">
        <v>469</v>
      </c>
      <c r="D138" s="175" t="s">
        <v>243</v>
      </c>
      <c r="E138" s="175" t="s">
        <v>655</v>
      </c>
      <c r="F138" s="173"/>
      <c r="G138" s="176">
        <f>G139</f>
        <v>259.81</v>
      </c>
      <c r="H138" s="176">
        <f>H139</f>
        <v>0</v>
      </c>
    </row>
    <row r="139" spans="1:8" ht="27.75" customHeight="1">
      <c r="A139" s="203"/>
      <c r="B139" s="229" t="s">
        <v>414</v>
      </c>
      <c r="C139" s="175" t="s">
        <v>469</v>
      </c>
      <c r="D139" s="175" t="s">
        <v>243</v>
      </c>
      <c r="E139" s="175" t="s">
        <v>653</v>
      </c>
      <c r="F139" s="175" t="s">
        <v>417</v>
      </c>
      <c r="G139" s="176">
        <v>259.81</v>
      </c>
      <c r="H139" s="176">
        <v>0</v>
      </c>
    </row>
    <row r="140" spans="1:8" ht="17.25" customHeight="1">
      <c r="A140" s="203"/>
      <c r="B140" s="228" t="s">
        <v>306</v>
      </c>
      <c r="C140" s="175" t="s">
        <v>469</v>
      </c>
      <c r="D140" s="175" t="s">
        <v>243</v>
      </c>
      <c r="E140" s="175" t="s">
        <v>361</v>
      </c>
      <c r="F140" s="175"/>
      <c r="G140" s="176">
        <f>G141</f>
        <v>2000</v>
      </c>
      <c r="H140" s="176">
        <f>H141</f>
        <v>1500</v>
      </c>
    </row>
    <row r="141" spans="1:8" ht="33.75" customHeight="1">
      <c r="A141" s="203"/>
      <c r="B141" s="228" t="s">
        <v>329</v>
      </c>
      <c r="C141" s="175" t="s">
        <v>469</v>
      </c>
      <c r="D141" s="175" t="s">
        <v>243</v>
      </c>
      <c r="E141" s="175" t="s">
        <v>330</v>
      </c>
      <c r="F141" s="175"/>
      <c r="G141" s="176">
        <f>G142</f>
        <v>2000</v>
      </c>
      <c r="H141" s="176">
        <f>H142</f>
        <v>1500</v>
      </c>
    </row>
    <row r="142" spans="1:8" ht="30.75" customHeight="1">
      <c r="A142" s="203"/>
      <c r="B142" s="229" t="s">
        <v>413</v>
      </c>
      <c r="C142" s="175" t="s">
        <v>469</v>
      </c>
      <c r="D142" s="175" t="s">
        <v>243</v>
      </c>
      <c r="E142" s="175" t="s">
        <v>330</v>
      </c>
      <c r="F142" s="175" t="s">
        <v>416</v>
      </c>
      <c r="G142" s="176">
        <v>2000</v>
      </c>
      <c r="H142" s="176">
        <v>1500</v>
      </c>
    </row>
    <row r="143" spans="1:8" ht="18.75" customHeight="1">
      <c r="A143" s="203"/>
      <c r="B143" s="230" t="s">
        <v>244</v>
      </c>
      <c r="C143" s="175" t="s">
        <v>469</v>
      </c>
      <c r="D143" s="173" t="s">
        <v>245</v>
      </c>
      <c r="E143" s="173"/>
      <c r="F143" s="173"/>
      <c r="G143" s="174">
        <f>SUM(G144)</f>
        <v>4590</v>
      </c>
      <c r="H143" s="174">
        <f>SUM(H144)</f>
        <v>4090</v>
      </c>
    </row>
    <row r="144" spans="1:8" ht="17.25" customHeight="1" hidden="1">
      <c r="A144" s="203"/>
      <c r="B144" s="231" t="s">
        <v>306</v>
      </c>
      <c r="C144" s="175" t="s">
        <v>469</v>
      </c>
      <c r="D144" s="175" t="s">
        <v>245</v>
      </c>
      <c r="E144" s="175" t="s">
        <v>361</v>
      </c>
      <c r="F144" s="175"/>
      <c r="G144" s="176">
        <f>G145+G147</f>
        <v>4590</v>
      </c>
      <c r="H144" s="176">
        <f>H145+H147</f>
        <v>4090</v>
      </c>
    </row>
    <row r="145" spans="1:8" ht="26.25" customHeight="1">
      <c r="A145" s="203"/>
      <c r="B145" s="228" t="s">
        <v>331</v>
      </c>
      <c r="C145" s="175" t="s">
        <v>469</v>
      </c>
      <c r="D145" s="175" t="s">
        <v>245</v>
      </c>
      <c r="E145" s="175" t="s">
        <v>332</v>
      </c>
      <c r="F145" s="175"/>
      <c r="G145" s="176">
        <f>G146</f>
        <v>1590</v>
      </c>
      <c r="H145" s="176">
        <f>H146</f>
        <v>1590</v>
      </c>
    </row>
    <row r="146" spans="1:8" ht="34.5" customHeight="1">
      <c r="A146" s="203"/>
      <c r="B146" s="229" t="s">
        <v>413</v>
      </c>
      <c r="C146" s="175" t="s">
        <v>469</v>
      </c>
      <c r="D146" s="175" t="s">
        <v>245</v>
      </c>
      <c r="E146" s="175" t="s">
        <v>332</v>
      </c>
      <c r="F146" s="175" t="s">
        <v>416</v>
      </c>
      <c r="G146" s="176">
        <v>1590</v>
      </c>
      <c r="H146" s="176">
        <v>1590</v>
      </c>
    </row>
    <row r="147" spans="1:8" ht="32.25" customHeight="1">
      <c r="A147" s="203"/>
      <c r="B147" s="228" t="s">
        <v>333</v>
      </c>
      <c r="C147" s="175" t="s">
        <v>469</v>
      </c>
      <c r="D147" s="175" t="s">
        <v>245</v>
      </c>
      <c r="E147" s="175" t="s">
        <v>334</v>
      </c>
      <c r="F147" s="175"/>
      <c r="G147" s="176">
        <f>G148</f>
        <v>3000</v>
      </c>
      <c r="H147" s="176">
        <v>2500</v>
      </c>
    </row>
    <row r="148" spans="1:8" ht="36" customHeight="1">
      <c r="A148" s="215"/>
      <c r="B148" s="229" t="s">
        <v>413</v>
      </c>
      <c r="C148" s="175" t="s">
        <v>469</v>
      </c>
      <c r="D148" s="175" t="s">
        <v>245</v>
      </c>
      <c r="E148" s="175" t="s">
        <v>334</v>
      </c>
      <c r="F148" s="175" t="s">
        <v>416</v>
      </c>
      <c r="G148" s="176">
        <v>3000</v>
      </c>
      <c r="H148" s="176">
        <v>3000</v>
      </c>
    </row>
    <row r="149" spans="1:8" ht="18.75" customHeight="1">
      <c r="A149" s="203"/>
      <c r="B149" s="227" t="s">
        <v>248</v>
      </c>
      <c r="C149" s="173" t="s">
        <v>469</v>
      </c>
      <c r="D149" s="173" t="s">
        <v>249</v>
      </c>
      <c r="E149" s="173"/>
      <c r="F149" s="173"/>
      <c r="G149" s="174">
        <f aca="true" t="shared" si="4" ref="G149:H151">G150</f>
        <v>1167</v>
      </c>
      <c r="H149" s="174">
        <f t="shared" si="4"/>
        <v>1167</v>
      </c>
    </row>
    <row r="150" spans="1:8" ht="36" customHeight="1">
      <c r="A150" s="203"/>
      <c r="B150" s="231" t="s">
        <v>337</v>
      </c>
      <c r="C150" s="175" t="s">
        <v>469</v>
      </c>
      <c r="D150" s="175" t="s">
        <v>249</v>
      </c>
      <c r="E150" s="175" t="s">
        <v>338</v>
      </c>
      <c r="F150" s="175"/>
      <c r="G150" s="176">
        <f t="shared" si="4"/>
        <v>1167</v>
      </c>
      <c r="H150" s="176">
        <f t="shared" si="4"/>
        <v>1167</v>
      </c>
    </row>
    <row r="151" spans="1:8" ht="56.25" customHeight="1">
      <c r="A151" s="203"/>
      <c r="B151" s="231" t="s">
        <v>339</v>
      </c>
      <c r="C151" s="175" t="s">
        <v>469</v>
      </c>
      <c r="D151" s="175" t="s">
        <v>249</v>
      </c>
      <c r="E151" s="175" t="s">
        <v>340</v>
      </c>
      <c r="F151" s="175"/>
      <c r="G151" s="176">
        <f t="shared" si="4"/>
        <v>1167</v>
      </c>
      <c r="H151" s="176">
        <f t="shared" si="4"/>
        <v>1167</v>
      </c>
    </row>
    <row r="152" spans="1:8" ht="93" customHeight="1">
      <c r="A152" s="203"/>
      <c r="B152" s="231" t="s">
        <v>341</v>
      </c>
      <c r="C152" s="175" t="s">
        <v>469</v>
      </c>
      <c r="D152" s="175" t="s">
        <v>249</v>
      </c>
      <c r="E152" s="175" t="s">
        <v>342</v>
      </c>
      <c r="F152" s="175"/>
      <c r="G152" s="176">
        <f>G153+G154</f>
        <v>1167</v>
      </c>
      <c r="H152" s="176">
        <f>H153+H154</f>
        <v>1167</v>
      </c>
    </row>
    <row r="153" spans="1:8" ht="36.75" customHeight="1">
      <c r="A153" s="203"/>
      <c r="B153" s="229" t="s">
        <v>413</v>
      </c>
      <c r="C153" s="175" t="s">
        <v>469</v>
      </c>
      <c r="D153" s="175" t="s">
        <v>249</v>
      </c>
      <c r="E153" s="175" t="s">
        <v>342</v>
      </c>
      <c r="F153" s="175" t="s">
        <v>416</v>
      </c>
      <c r="G153" s="176">
        <v>170</v>
      </c>
      <c r="H153" s="176">
        <v>170</v>
      </c>
    </row>
    <row r="154" spans="1:8" ht="33.75" customHeight="1">
      <c r="A154" s="203"/>
      <c r="B154" s="228" t="s">
        <v>256</v>
      </c>
      <c r="C154" s="175" t="s">
        <v>469</v>
      </c>
      <c r="D154" s="175" t="s">
        <v>249</v>
      </c>
      <c r="E154" s="175" t="s">
        <v>342</v>
      </c>
      <c r="F154" s="175" t="s">
        <v>393</v>
      </c>
      <c r="G154" s="176">
        <v>997</v>
      </c>
      <c r="H154" s="176">
        <v>997</v>
      </c>
    </row>
    <row r="155" spans="1:8" ht="19.5" customHeight="1">
      <c r="A155" s="215"/>
      <c r="B155" s="230" t="s">
        <v>214</v>
      </c>
      <c r="C155" s="173" t="s">
        <v>469</v>
      </c>
      <c r="D155" s="173" t="s">
        <v>635</v>
      </c>
      <c r="E155" s="185"/>
      <c r="F155" s="185"/>
      <c r="G155" s="174">
        <f aca="true" t="shared" si="5" ref="G155:H158">SUM(G156)</f>
        <v>8500</v>
      </c>
      <c r="H155" s="174">
        <f t="shared" si="5"/>
        <v>8000</v>
      </c>
    </row>
    <row r="156" spans="1:8" ht="36.75" customHeight="1">
      <c r="A156" s="215"/>
      <c r="B156" s="231" t="s">
        <v>337</v>
      </c>
      <c r="C156" s="175" t="s">
        <v>469</v>
      </c>
      <c r="D156" s="175" t="s">
        <v>635</v>
      </c>
      <c r="E156" s="175" t="s">
        <v>338</v>
      </c>
      <c r="F156" s="182"/>
      <c r="G156" s="176">
        <f t="shared" si="5"/>
        <v>8500</v>
      </c>
      <c r="H156" s="176">
        <f t="shared" si="5"/>
        <v>8000</v>
      </c>
    </row>
    <row r="157" spans="1:8" ht="44.25" customHeight="1">
      <c r="A157" s="215"/>
      <c r="B157" s="231" t="s">
        <v>343</v>
      </c>
      <c r="C157" s="175" t="s">
        <v>469</v>
      </c>
      <c r="D157" s="175" t="s">
        <v>635</v>
      </c>
      <c r="E157" s="175" t="s">
        <v>344</v>
      </c>
      <c r="F157" s="175"/>
      <c r="G157" s="176">
        <f t="shared" si="5"/>
        <v>8500</v>
      </c>
      <c r="H157" s="176">
        <f t="shared" si="5"/>
        <v>8000</v>
      </c>
    </row>
    <row r="158" spans="1:8" ht="98.25" customHeight="1">
      <c r="A158" s="215"/>
      <c r="B158" s="231" t="s">
        <v>384</v>
      </c>
      <c r="C158" s="175" t="s">
        <v>469</v>
      </c>
      <c r="D158" s="175" t="s">
        <v>635</v>
      </c>
      <c r="E158" s="175" t="s">
        <v>14</v>
      </c>
      <c r="F158" s="175"/>
      <c r="G158" s="176">
        <f t="shared" si="5"/>
        <v>8500</v>
      </c>
      <c r="H158" s="176">
        <f t="shared" si="5"/>
        <v>8000</v>
      </c>
    </row>
    <row r="159" spans="1:8" ht="36" customHeight="1">
      <c r="A159" s="215"/>
      <c r="B159" s="228" t="s">
        <v>256</v>
      </c>
      <c r="C159" s="175" t="s">
        <v>469</v>
      </c>
      <c r="D159" s="175" t="s">
        <v>635</v>
      </c>
      <c r="E159" s="175" t="s">
        <v>14</v>
      </c>
      <c r="F159" s="175" t="s">
        <v>393</v>
      </c>
      <c r="G159" s="176">
        <v>8500</v>
      </c>
      <c r="H159" s="176">
        <v>8000</v>
      </c>
    </row>
    <row r="160" spans="1:8" ht="21.75" customHeight="1">
      <c r="A160" s="203"/>
      <c r="B160" s="226" t="s">
        <v>251</v>
      </c>
      <c r="C160" s="173" t="s">
        <v>469</v>
      </c>
      <c r="D160" s="173">
        <v>1001</v>
      </c>
      <c r="E160" s="173"/>
      <c r="F160" s="173"/>
      <c r="G160" s="174">
        <f aca="true" t="shared" si="6" ref="G160:H163">G161</f>
        <v>1601.211</v>
      </c>
      <c r="H160" s="174">
        <f t="shared" si="6"/>
        <v>1601.211</v>
      </c>
    </row>
    <row r="161" spans="1:8" ht="43.5" customHeight="1">
      <c r="A161" s="203"/>
      <c r="B161" s="231" t="s">
        <v>259</v>
      </c>
      <c r="C161" s="175" t="s">
        <v>469</v>
      </c>
      <c r="D161" s="175">
        <v>1001</v>
      </c>
      <c r="E161" s="175" t="s">
        <v>674</v>
      </c>
      <c r="F161" s="175"/>
      <c r="G161" s="176">
        <f t="shared" si="6"/>
        <v>1601.211</v>
      </c>
      <c r="H161" s="176">
        <f t="shared" si="6"/>
        <v>1601.211</v>
      </c>
    </row>
    <row r="162" spans="1:8" ht="54" customHeight="1">
      <c r="A162" s="203"/>
      <c r="B162" s="231" t="s">
        <v>15</v>
      </c>
      <c r="C162" s="175" t="s">
        <v>469</v>
      </c>
      <c r="D162" s="175" t="s">
        <v>252</v>
      </c>
      <c r="E162" s="175" t="s">
        <v>16</v>
      </c>
      <c r="F162" s="175"/>
      <c r="G162" s="176">
        <f t="shared" si="6"/>
        <v>1601.211</v>
      </c>
      <c r="H162" s="176">
        <f t="shared" si="6"/>
        <v>1601.211</v>
      </c>
    </row>
    <row r="163" spans="1:8" ht="72.75" customHeight="1">
      <c r="A163" s="203"/>
      <c r="B163" s="233" t="s">
        <v>17</v>
      </c>
      <c r="C163" s="175" t="s">
        <v>469</v>
      </c>
      <c r="D163" s="175" t="s">
        <v>252</v>
      </c>
      <c r="E163" s="175" t="s">
        <v>18</v>
      </c>
      <c r="F163" s="175"/>
      <c r="G163" s="176">
        <f t="shared" si="6"/>
        <v>1601.211</v>
      </c>
      <c r="H163" s="176">
        <f t="shared" si="6"/>
        <v>1601.211</v>
      </c>
    </row>
    <row r="164" spans="1:8" ht="24" customHeight="1">
      <c r="A164" s="215"/>
      <c r="B164" s="228" t="s">
        <v>394</v>
      </c>
      <c r="C164" s="175" t="s">
        <v>469</v>
      </c>
      <c r="D164" s="175">
        <v>1001</v>
      </c>
      <c r="E164" s="175" t="s">
        <v>18</v>
      </c>
      <c r="F164" s="175" t="s">
        <v>395</v>
      </c>
      <c r="G164" s="176">
        <v>1601.211</v>
      </c>
      <c r="H164" s="176">
        <v>1601.211</v>
      </c>
    </row>
    <row r="165" spans="1:8" ht="18" customHeight="1">
      <c r="A165" s="203"/>
      <c r="B165" s="226" t="s">
        <v>803</v>
      </c>
      <c r="C165" s="173" t="s">
        <v>469</v>
      </c>
      <c r="D165" s="173">
        <v>1003</v>
      </c>
      <c r="E165" s="173"/>
      <c r="F165" s="173"/>
      <c r="G165" s="174">
        <f>G168</f>
        <v>9674</v>
      </c>
      <c r="H165" s="174">
        <f>H168</f>
        <v>9679</v>
      </c>
    </row>
    <row r="166" spans="1:8" ht="39" customHeight="1">
      <c r="A166" s="219"/>
      <c r="B166" s="231" t="s">
        <v>259</v>
      </c>
      <c r="C166" s="175" t="s">
        <v>469</v>
      </c>
      <c r="D166" s="175" t="s">
        <v>805</v>
      </c>
      <c r="E166" s="175" t="s">
        <v>674</v>
      </c>
      <c r="F166" s="175"/>
      <c r="G166" s="176">
        <f>SUM(G167)</f>
        <v>9674</v>
      </c>
      <c r="H166" s="176">
        <f>SUM(H167)</f>
        <v>9679</v>
      </c>
    </row>
    <row r="167" spans="1:8" ht="54" customHeight="1">
      <c r="A167" s="219"/>
      <c r="B167" s="231" t="s">
        <v>789</v>
      </c>
      <c r="C167" s="175" t="s">
        <v>469</v>
      </c>
      <c r="D167" s="175" t="s">
        <v>805</v>
      </c>
      <c r="E167" s="175" t="s">
        <v>16</v>
      </c>
      <c r="F167" s="175"/>
      <c r="G167" s="176">
        <f>SUM(G168)</f>
        <v>9674</v>
      </c>
      <c r="H167" s="176">
        <f>SUM(H168)</f>
        <v>9679</v>
      </c>
    </row>
    <row r="168" spans="1:8" ht="51" customHeight="1">
      <c r="A168" s="203"/>
      <c r="B168" s="228" t="s">
        <v>500</v>
      </c>
      <c r="C168" s="175" t="s">
        <v>469</v>
      </c>
      <c r="D168" s="175" t="s">
        <v>805</v>
      </c>
      <c r="E168" s="175" t="s">
        <v>501</v>
      </c>
      <c r="F168" s="175"/>
      <c r="G168" s="176">
        <f>G169</f>
        <v>9674</v>
      </c>
      <c r="H168" s="176">
        <f>H169</f>
        <v>9679</v>
      </c>
    </row>
    <row r="169" spans="1:8" ht="24" customHeight="1">
      <c r="A169" s="203"/>
      <c r="B169" s="228" t="s">
        <v>394</v>
      </c>
      <c r="C169" s="175" t="s">
        <v>469</v>
      </c>
      <c r="D169" s="175" t="s">
        <v>805</v>
      </c>
      <c r="E169" s="175" t="s">
        <v>501</v>
      </c>
      <c r="F169" s="175" t="s">
        <v>395</v>
      </c>
      <c r="G169" s="176">
        <v>9674</v>
      </c>
      <c r="H169" s="176">
        <v>9679</v>
      </c>
    </row>
    <row r="170" spans="1:8" ht="22.5" customHeight="1">
      <c r="A170" s="203"/>
      <c r="B170" s="230" t="s">
        <v>806</v>
      </c>
      <c r="C170" s="173" t="s">
        <v>469</v>
      </c>
      <c r="D170" s="173" t="s">
        <v>804</v>
      </c>
      <c r="E170" s="173"/>
      <c r="F170" s="173"/>
      <c r="G170" s="174">
        <f>G171</f>
        <v>10481.6</v>
      </c>
      <c r="H170" s="174">
        <f>H171</f>
        <v>10797.2</v>
      </c>
    </row>
    <row r="171" spans="1:8" ht="35.25" customHeight="1">
      <c r="A171" s="203"/>
      <c r="B171" s="231" t="s">
        <v>259</v>
      </c>
      <c r="C171" s="175" t="s">
        <v>469</v>
      </c>
      <c r="D171" s="175" t="s">
        <v>804</v>
      </c>
      <c r="E171" s="175" t="s">
        <v>674</v>
      </c>
      <c r="F171" s="173"/>
      <c r="G171" s="176">
        <f>SUM(G172)</f>
        <v>10481.6</v>
      </c>
      <c r="H171" s="176">
        <f>SUM(H172)</f>
        <v>10797.2</v>
      </c>
    </row>
    <row r="172" spans="1:8" ht="51" customHeight="1">
      <c r="A172" s="203"/>
      <c r="B172" s="232" t="s">
        <v>692</v>
      </c>
      <c r="C172" s="175" t="s">
        <v>469</v>
      </c>
      <c r="D172" s="175" t="s">
        <v>804</v>
      </c>
      <c r="E172" s="175" t="s">
        <v>260</v>
      </c>
      <c r="F172" s="173"/>
      <c r="G172" s="176">
        <f>SUM(G173+G175+G179+G177)</f>
        <v>10481.6</v>
      </c>
      <c r="H172" s="176">
        <f>SUM(H173+H175+H179+H177)</f>
        <v>10797.2</v>
      </c>
    </row>
    <row r="173" spans="1:8" ht="215.25" customHeight="1">
      <c r="A173" s="215"/>
      <c r="B173" s="228" t="s">
        <v>136</v>
      </c>
      <c r="C173" s="175" t="s">
        <v>469</v>
      </c>
      <c r="D173" s="175" t="s">
        <v>804</v>
      </c>
      <c r="E173" s="175" t="s">
        <v>137</v>
      </c>
      <c r="F173" s="175"/>
      <c r="G173" s="176">
        <f>G174</f>
        <v>6473</v>
      </c>
      <c r="H173" s="176">
        <f>H174</f>
        <v>6786</v>
      </c>
    </row>
    <row r="174" spans="1:8" ht="16.5" customHeight="1">
      <c r="A174" s="215"/>
      <c r="B174" s="228" t="s">
        <v>394</v>
      </c>
      <c r="C174" s="175" t="s">
        <v>469</v>
      </c>
      <c r="D174" s="175" t="s">
        <v>804</v>
      </c>
      <c r="E174" s="175" t="s">
        <v>137</v>
      </c>
      <c r="F174" s="175" t="s">
        <v>395</v>
      </c>
      <c r="G174" s="176">
        <v>6473</v>
      </c>
      <c r="H174" s="176">
        <v>6786</v>
      </c>
    </row>
    <row r="175" spans="1:8" ht="111.75" customHeight="1">
      <c r="A175" s="203"/>
      <c r="B175" s="233" t="s">
        <v>261</v>
      </c>
      <c r="C175" s="175" t="s">
        <v>469</v>
      </c>
      <c r="D175" s="175" t="s">
        <v>804</v>
      </c>
      <c r="E175" s="175" t="s">
        <v>262</v>
      </c>
      <c r="F175" s="175"/>
      <c r="G175" s="176">
        <f>G176</f>
        <v>3652</v>
      </c>
      <c r="H175" s="176">
        <f>H176</f>
        <v>3652</v>
      </c>
    </row>
    <row r="176" spans="1:9" ht="15" customHeight="1">
      <c r="A176" s="215"/>
      <c r="B176" s="228" t="s">
        <v>394</v>
      </c>
      <c r="C176" s="175" t="s">
        <v>469</v>
      </c>
      <c r="D176" s="175" t="s">
        <v>804</v>
      </c>
      <c r="E176" s="175" t="s">
        <v>262</v>
      </c>
      <c r="F176" s="175" t="s">
        <v>395</v>
      </c>
      <c r="G176" s="176">
        <v>3652</v>
      </c>
      <c r="H176" s="176">
        <v>3652</v>
      </c>
      <c r="I176" s="83"/>
    </row>
    <row r="177" spans="1:9" ht="83.25" customHeight="1">
      <c r="A177" s="215"/>
      <c r="B177" s="326" t="s">
        <v>747</v>
      </c>
      <c r="C177" s="175" t="s">
        <v>469</v>
      </c>
      <c r="D177" s="175" t="s">
        <v>804</v>
      </c>
      <c r="E177" s="175" t="s">
        <v>746</v>
      </c>
      <c r="F177" s="175"/>
      <c r="G177" s="176">
        <f>G178</f>
        <v>150</v>
      </c>
      <c r="H177" s="176">
        <f>H178</f>
        <v>150</v>
      </c>
      <c r="I177" s="84"/>
    </row>
    <row r="178" spans="1:8" ht="19.5" customHeight="1">
      <c r="A178" s="215"/>
      <c r="B178" s="228" t="s">
        <v>394</v>
      </c>
      <c r="C178" s="175" t="s">
        <v>469</v>
      </c>
      <c r="D178" s="175" t="s">
        <v>804</v>
      </c>
      <c r="E178" s="175" t="s">
        <v>746</v>
      </c>
      <c r="F178" s="175" t="s">
        <v>395</v>
      </c>
      <c r="G178" s="176">
        <v>150</v>
      </c>
      <c r="H178" s="176">
        <v>150</v>
      </c>
    </row>
    <row r="179" spans="1:8" ht="73.5" customHeight="1">
      <c r="A179" s="203"/>
      <c r="B179" s="325" t="s">
        <v>598</v>
      </c>
      <c r="C179" s="175" t="s">
        <v>469</v>
      </c>
      <c r="D179" s="175" t="s">
        <v>804</v>
      </c>
      <c r="E179" s="175" t="s">
        <v>599</v>
      </c>
      <c r="F179" s="173"/>
      <c r="G179" s="176">
        <f>G181</f>
        <v>206.6</v>
      </c>
      <c r="H179" s="176">
        <f>H181</f>
        <v>209.2</v>
      </c>
    </row>
    <row r="180" spans="1:8" ht="15.75" customHeight="1">
      <c r="A180" s="203"/>
      <c r="B180" s="237" t="s">
        <v>600</v>
      </c>
      <c r="C180" s="175"/>
      <c r="D180" s="175"/>
      <c r="E180" s="175"/>
      <c r="F180" s="173"/>
      <c r="G180" s="183">
        <v>206.6</v>
      </c>
      <c r="H180" s="183">
        <v>209.2</v>
      </c>
    </row>
    <row r="181" spans="1:8" ht="15.75" customHeight="1">
      <c r="A181" s="215"/>
      <c r="B181" s="228" t="s">
        <v>394</v>
      </c>
      <c r="C181" s="175" t="s">
        <v>469</v>
      </c>
      <c r="D181" s="175" t="s">
        <v>804</v>
      </c>
      <c r="E181" s="175" t="s">
        <v>599</v>
      </c>
      <c r="F181" s="175" t="s">
        <v>395</v>
      </c>
      <c r="G181" s="176">
        <v>206.6</v>
      </c>
      <c r="H181" s="176">
        <v>209.2</v>
      </c>
    </row>
    <row r="182" spans="1:8" ht="12.75" customHeight="1">
      <c r="A182" s="203"/>
      <c r="B182" s="227" t="s">
        <v>827</v>
      </c>
      <c r="C182" s="173" t="s">
        <v>791</v>
      </c>
      <c r="D182" s="173" t="s">
        <v>176</v>
      </c>
      <c r="E182" s="173"/>
      <c r="F182" s="173"/>
      <c r="G182" s="174">
        <f>G184</f>
        <v>12.9</v>
      </c>
      <c r="H182" s="174">
        <f>H184</f>
        <v>12.9</v>
      </c>
    </row>
    <row r="183" spans="1:8" ht="12.75">
      <c r="A183" s="203"/>
      <c r="B183" s="229" t="s">
        <v>306</v>
      </c>
      <c r="C183" s="175" t="s">
        <v>469</v>
      </c>
      <c r="D183" s="175" t="s">
        <v>176</v>
      </c>
      <c r="E183" s="175" t="s">
        <v>307</v>
      </c>
      <c r="F183" s="175"/>
      <c r="G183" s="176">
        <f>G184</f>
        <v>12.9</v>
      </c>
      <c r="H183" s="176">
        <f>H184</f>
        <v>12.9</v>
      </c>
    </row>
    <row r="184" spans="1:8" ht="46.5" customHeight="1">
      <c r="A184" s="203"/>
      <c r="B184" s="236" t="s">
        <v>828</v>
      </c>
      <c r="C184" s="175" t="s">
        <v>469</v>
      </c>
      <c r="D184" s="175" t="s">
        <v>176</v>
      </c>
      <c r="E184" s="175" t="s">
        <v>829</v>
      </c>
      <c r="F184" s="175"/>
      <c r="G184" s="176">
        <f>G185</f>
        <v>12.9</v>
      </c>
      <c r="H184" s="176">
        <f>H185</f>
        <v>12.9</v>
      </c>
    </row>
    <row r="185" spans="1:8" ht="32.25" customHeight="1">
      <c r="A185" s="203"/>
      <c r="B185" s="229" t="s">
        <v>413</v>
      </c>
      <c r="C185" s="175" t="s">
        <v>469</v>
      </c>
      <c r="D185" s="175" t="s">
        <v>176</v>
      </c>
      <c r="E185" s="175" t="s">
        <v>829</v>
      </c>
      <c r="F185" s="175" t="s">
        <v>416</v>
      </c>
      <c r="G185" s="176">
        <v>12.9</v>
      </c>
      <c r="H185" s="176">
        <v>12.9</v>
      </c>
    </row>
    <row r="186" spans="1:8" ht="15.75" customHeight="1">
      <c r="A186" s="203" t="s">
        <v>809</v>
      </c>
      <c r="B186" s="226" t="s">
        <v>668</v>
      </c>
      <c r="C186" s="173" t="s">
        <v>464</v>
      </c>
      <c r="D186" s="173"/>
      <c r="E186" s="173"/>
      <c r="F186" s="173"/>
      <c r="G186" s="174">
        <f aca="true" t="shared" si="7" ref="G186:H188">G187</f>
        <v>4744</v>
      </c>
      <c r="H186" s="174">
        <f t="shared" si="7"/>
        <v>4752</v>
      </c>
    </row>
    <row r="187" spans="1:8" ht="39.75" customHeight="1">
      <c r="A187" s="203"/>
      <c r="B187" s="226" t="s">
        <v>669</v>
      </c>
      <c r="C187" s="173" t="s">
        <v>464</v>
      </c>
      <c r="D187" s="173" t="s">
        <v>670</v>
      </c>
      <c r="E187" s="173"/>
      <c r="F187" s="173"/>
      <c r="G187" s="176">
        <f t="shared" si="7"/>
        <v>4744</v>
      </c>
      <c r="H187" s="176">
        <f t="shared" si="7"/>
        <v>4752</v>
      </c>
    </row>
    <row r="188" spans="1:8" ht="20.25" customHeight="1">
      <c r="A188" s="203"/>
      <c r="B188" s="231" t="s">
        <v>306</v>
      </c>
      <c r="C188" s="175" t="s">
        <v>464</v>
      </c>
      <c r="D188" s="175" t="s">
        <v>670</v>
      </c>
      <c r="E188" s="175" t="s">
        <v>307</v>
      </c>
      <c r="F188" s="175"/>
      <c r="G188" s="176">
        <f t="shared" si="7"/>
        <v>4744</v>
      </c>
      <c r="H188" s="176">
        <f t="shared" si="7"/>
        <v>4752</v>
      </c>
    </row>
    <row r="189" spans="1:8" ht="57" customHeight="1">
      <c r="A189" s="203"/>
      <c r="B189" s="231" t="s">
        <v>656</v>
      </c>
      <c r="C189" s="175" t="s">
        <v>464</v>
      </c>
      <c r="D189" s="175" t="s">
        <v>670</v>
      </c>
      <c r="E189" s="175" t="s">
        <v>308</v>
      </c>
      <c r="F189" s="175"/>
      <c r="G189" s="176">
        <f>G190+G191+G192</f>
        <v>4744</v>
      </c>
      <c r="H189" s="176">
        <f>H190+H191+H192</f>
        <v>4752</v>
      </c>
    </row>
    <row r="190" spans="1:8" ht="63" customHeight="1">
      <c r="A190" s="203"/>
      <c r="B190" s="229" t="s">
        <v>412</v>
      </c>
      <c r="C190" s="175" t="s">
        <v>464</v>
      </c>
      <c r="D190" s="175" t="s">
        <v>670</v>
      </c>
      <c r="E190" s="175" t="s">
        <v>308</v>
      </c>
      <c r="F190" s="175" t="s">
        <v>415</v>
      </c>
      <c r="G190" s="176">
        <v>4522</v>
      </c>
      <c r="H190" s="176">
        <v>4530</v>
      </c>
    </row>
    <row r="191" spans="1:8" ht="35.25" customHeight="1">
      <c r="A191" s="203"/>
      <c r="B191" s="229" t="s">
        <v>413</v>
      </c>
      <c r="C191" s="175" t="s">
        <v>464</v>
      </c>
      <c r="D191" s="175" t="s">
        <v>670</v>
      </c>
      <c r="E191" s="175" t="s">
        <v>308</v>
      </c>
      <c r="F191" s="175" t="s">
        <v>416</v>
      </c>
      <c r="G191" s="176">
        <v>220</v>
      </c>
      <c r="H191" s="176">
        <v>220</v>
      </c>
    </row>
    <row r="192" spans="1:8" ht="23.25" customHeight="1">
      <c r="A192" s="203"/>
      <c r="B192" s="229" t="s">
        <v>414</v>
      </c>
      <c r="C192" s="175" t="s">
        <v>464</v>
      </c>
      <c r="D192" s="175" t="s">
        <v>670</v>
      </c>
      <c r="E192" s="175" t="s">
        <v>308</v>
      </c>
      <c r="F192" s="175" t="s">
        <v>417</v>
      </c>
      <c r="G192" s="176">
        <v>2</v>
      </c>
      <c r="H192" s="176">
        <v>2</v>
      </c>
    </row>
    <row r="193" spans="1:8" ht="36" customHeight="1">
      <c r="A193" s="203" t="s">
        <v>671</v>
      </c>
      <c r="B193" s="226" t="s">
        <v>420</v>
      </c>
      <c r="C193" s="173" t="s">
        <v>672</v>
      </c>
      <c r="D193" s="173"/>
      <c r="E193" s="173"/>
      <c r="F193" s="173"/>
      <c r="G193" s="174">
        <f>G194+G213+G216</f>
        <v>13692.273089999999</v>
      </c>
      <c r="H193" s="174">
        <f>H194+H213+H216</f>
        <v>14417.47309</v>
      </c>
    </row>
    <row r="194" spans="1:8" ht="36" customHeight="1">
      <c r="A194" s="203"/>
      <c r="B194" s="372" t="s">
        <v>266</v>
      </c>
      <c r="C194" s="175" t="s">
        <v>672</v>
      </c>
      <c r="D194" s="173"/>
      <c r="E194" s="175" t="s">
        <v>698</v>
      </c>
      <c r="F194" s="173"/>
      <c r="G194" s="174">
        <f>G195+G209</f>
        <v>10449.587909999998</v>
      </c>
      <c r="H194" s="174">
        <f>H195+H209</f>
        <v>10449.587909999998</v>
      </c>
    </row>
    <row r="195" spans="1:8" ht="41.25" customHeight="1">
      <c r="A195" s="203"/>
      <c r="B195" s="372" t="s">
        <v>695</v>
      </c>
      <c r="C195" s="175" t="s">
        <v>672</v>
      </c>
      <c r="D195" s="173"/>
      <c r="E195" s="175" t="s">
        <v>696</v>
      </c>
      <c r="F195" s="173"/>
      <c r="G195" s="174">
        <f>G196+G200</f>
        <v>8949.587909999998</v>
      </c>
      <c r="H195" s="174">
        <f>H196+H200</f>
        <v>8949.587909999998</v>
      </c>
    </row>
    <row r="196" spans="1:8" ht="45" customHeight="1">
      <c r="A196" s="203"/>
      <c r="B196" s="226" t="s">
        <v>471</v>
      </c>
      <c r="C196" s="173" t="s">
        <v>672</v>
      </c>
      <c r="D196" s="173" t="s">
        <v>385</v>
      </c>
      <c r="E196" s="173"/>
      <c r="F196" s="173"/>
      <c r="G196" s="174">
        <f>G198</f>
        <v>3798.37086</v>
      </c>
      <c r="H196" s="174">
        <f>H198</f>
        <v>3798.37086</v>
      </c>
    </row>
    <row r="197" spans="1:8" ht="46.5" customHeight="1">
      <c r="A197" s="203"/>
      <c r="B197" s="372" t="s">
        <v>695</v>
      </c>
      <c r="C197" s="175" t="s">
        <v>672</v>
      </c>
      <c r="D197" s="175" t="s">
        <v>385</v>
      </c>
      <c r="E197" s="175" t="s">
        <v>696</v>
      </c>
      <c r="F197" s="175"/>
      <c r="G197" s="176">
        <f>G198</f>
        <v>3798.37086</v>
      </c>
      <c r="H197" s="176">
        <f>H198</f>
        <v>3798.37086</v>
      </c>
    </row>
    <row r="198" spans="1:8" ht="54.75" customHeight="1">
      <c r="A198" s="203"/>
      <c r="B198" s="373" t="s">
        <v>172</v>
      </c>
      <c r="C198" s="175" t="s">
        <v>672</v>
      </c>
      <c r="D198" s="175" t="s">
        <v>385</v>
      </c>
      <c r="E198" s="175" t="s">
        <v>697</v>
      </c>
      <c r="F198" s="175"/>
      <c r="G198" s="176">
        <f>G199</f>
        <v>3798.37086</v>
      </c>
      <c r="H198" s="176">
        <f>H199</f>
        <v>3798.37086</v>
      </c>
    </row>
    <row r="199" spans="1:8" ht="57" customHeight="1">
      <c r="A199" s="203"/>
      <c r="B199" s="229" t="s">
        <v>412</v>
      </c>
      <c r="C199" s="175" t="s">
        <v>672</v>
      </c>
      <c r="D199" s="175" t="s">
        <v>385</v>
      </c>
      <c r="E199" s="175" t="s">
        <v>697</v>
      </c>
      <c r="F199" s="175" t="s">
        <v>415</v>
      </c>
      <c r="G199" s="176">
        <v>3798.37086</v>
      </c>
      <c r="H199" s="176">
        <v>3798.37086</v>
      </c>
    </row>
    <row r="200" spans="1:8" ht="22.5" customHeight="1">
      <c r="A200" s="203"/>
      <c r="B200" s="230" t="s">
        <v>387</v>
      </c>
      <c r="C200" s="173" t="s">
        <v>672</v>
      </c>
      <c r="D200" s="173" t="s">
        <v>634</v>
      </c>
      <c r="E200" s="173"/>
      <c r="F200" s="173"/>
      <c r="G200" s="174">
        <f>G201</f>
        <v>5151.217049999999</v>
      </c>
      <c r="H200" s="174">
        <f>H201</f>
        <v>5151.217049999999</v>
      </c>
    </row>
    <row r="201" spans="1:8" ht="39.75" customHeight="1">
      <c r="A201" s="219"/>
      <c r="B201" s="372" t="s">
        <v>695</v>
      </c>
      <c r="C201" s="175" t="s">
        <v>672</v>
      </c>
      <c r="D201" s="175" t="s">
        <v>634</v>
      </c>
      <c r="E201" s="175" t="s">
        <v>696</v>
      </c>
      <c r="F201" s="175"/>
      <c r="G201" s="176">
        <f>G202+G205</f>
        <v>5151.217049999999</v>
      </c>
      <c r="H201" s="176">
        <f>H202+H205</f>
        <v>5151.217049999999</v>
      </c>
    </row>
    <row r="202" spans="1:8" ht="42.75" customHeight="1">
      <c r="A202" s="203"/>
      <c r="B202" s="211" t="s">
        <v>699</v>
      </c>
      <c r="C202" s="175" t="s">
        <v>672</v>
      </c>
      <c r="D202" s="175" t="s">
        <v>634</v>
      </c>
      <c r="E202" s="175" t="s">
        <v>700</v>
      </c>
      <c r="F202" s="175"/>
      <c r="G202" s="176">
        <f>G203+G204</f>
        <v>1000</v>
      </c>
      <c r="H202" s="176">
        <f>H203+H204</f>
        <v>1000</v>
      </c>
    </row>
    <row r="203" spans="1:8" ht="30.75" customHeight="1">
      <c r="A203" s="203"/>
      <c r="B203" s="85" t="s">
        <v>413</v>
      </c>
      <c r="C203" s="175" t="s">
        <v>672</v>
      </c>
      <c r="D203" s="175" t="s">
        <v>634</v>
      </c>
      <c r="E203" s="175" t="s">
        <v>700</v>
      </c>
      <c r="F203" s="175" t="s">
        <v>416</v>
      </c>
      <c r="G203" s="178">
        <v>1000</v>
      </c>
      <c r="H203" s="178">
        <v>1000</v>
      </c>
    </row>
    <row r="204" spans="1:8" ht="25.5" customHeight="1" hidden="1">
      <c r="A204" s="203"/>
      <c r="B204" s="85" t="s">
        <v>414</v>
      </c>
      <c r="C204" s="175" t="s">
        <v>672</v>
      </c>
      <c r="D204" s="175" t="s">
        <v>634</v>
      </c>
      <c r="E204" s="175" t="s">
        <v>700</v>
      </c>
      <c r="F204" s="175" t="s">
        <v>417</v>
      </c>
      <c r="G204" s="178">
        <v>0</v>
      </c>
      <c r="H204" s="178">
        <v>0</v>
      </c>
    </row>
    <row r="205" spans="1:8" ht="23.25" customHeight="1">
      <c r="A205" s="203"/>
      <c r="B205" s="82" t="s">
        <v>701</v>
      </c>
      <c r="C205" s="175" t="s">
        <v>672</v>
      </c>
      <c r="D205" s="175" t="s">
        <v>634</v>
      </c>
      <c r="E205" s="175" t="s">
        <v>702</v>
      </c>
      <c r="F205" s="175"/>
      <c r="G205" s="178">
        <f>G206+G207+G208</f>
        <v>4151.217049999999</v>
      </c>
      <c r="H205" s="178">
        <f>H206+H207+H208</f>
        <v>4151.217049999999</v>
      </c>
    </row>
    <row r="206" spans="1:8" ht="62.25" customHeight="1">
      <c r="A206" s="203"/>
      <c r="B206" s="85" t="s">
        <v>412</v>
      </c>
      <c r="C206" s="175" t="s">
        <v>672</v>
      </c>
      <c r="D206" s="175" t="s">
        <v>634</v>
      </c>
      <c r="E206" s="175" t="s">
        <v>702</v>
      </c>
      <c r="F206" s="175" t="s">
        <v>415</v>
      </c>
      <c r="G206" s="178">
        <v>2720.72205</v>
      </c>
      <c r="H206" s="178">
        <v>2720.72205</v>
      </c>
    </row>
    <row r="207" spans="1:8" ht="33" customHeight="1">
      <c r="A207" s="203"/>
      <c r="B207" s="85" t="s">
        <v>413</v>
      </c>
      <c r="C207" s="175" t="s">
        <v>672</v>
      </c>
      <c r="D207" s="175" t="s">
        <v>634</v>
      </c>
      <c r="E207" s="175" t="s">
        <v>702</v>
      </c>
      <c r="F207" s="175" t="s">
        <v>416</v>
      </c>
      <c r="G207" s="178">
        <v>1245.495</v>
      </c>
      <c r="H207" s="178">
        <v>1245.495</v>
      </c>
    </row>
    <row r="208" spans="1:8" ht="18" customHeight="1">
      <c r="A208" s="203"/>
      <c r="B208" s="85" t="s">
        <v>414</v>
      </c>
      <c r="C208" s="175" t="s">
        <v>672</v>
      </c>
      <c r="D208" s="175" t="s">
        <v>634</v>
      </c>
      <c r="E208" s="175" t="s">
        <v>702</v>
      </c>
      <c r="F208" s="175" t="s">
        <v>417</v>
      </c>
      <c r="G208" s="178">
        <v>185</v>
      </c>
      <c r="H208" s="178">
        <v>185</v>
      </c>
    </row>
    <row r="209" spans="1:8" ht="12.75">
      <c r="A209" s="203"/>
      <c r="B209" s="227" t="s">
        <v>301</v>
      </c>
      <c r="C209" s="173" t="s">
        <v>672</v>
      </c>
      <c r="D209" s="173" t="s">
        <v>303</v>
      </c>
      <c r="E209" s="173"/>
      <c r="F209" s="173"/>
      <c r="G209" s="177">
        <f>G211</f>
        <v>1500</v>
      </c>
      <c r="H209" s="177">
        <f>H211</f>
        <v>1500</v>
      </c>
    </row>
    <row r="210" spans="1:8" ht="53.25" customHeight="1">
      <c r="A210" s="203"/>
      <c r="B210" s="372" t="s">
        <v>703</v>
      </c>
      <c r="C210" s="175" t="s">
        <v>672</v>
      </c>
      <c r="D210" s="175" t="s">
        <v>303</v>
      </c>
      <c r="E210" s="175" t="s">
        <v>704</v>
      </c>
      <c r="F210" s="175"/>
      <c r="G210" s="178">
        <f>G211</f>
        <v>1500</v>
      </c>
      <c r="H210" s="178">
        <f>H211</f>
        <v>1500</v>
      </c>
    </row>
    <row r="211" spans="1:8" ht="24" customHeight="1">
      <c r="A211" s="203"/>
      <c r="B211" s="85" t="s">
        <v>705</v>
      </c>
      <c r="C211" s="175" t="s">
        <v>672</v>
      </c>
      <c r="D211" s="175" t="s">
        <v>303</v>
      </c>
      <c r="E211" s="175" t="s">
        <v>706</v>
      </c>
      <c r="F211" s="175"/>
      <c r="G211" s="178">
        <f>G212</f>
        <v>1500</v>
      </c>
      <c r="H211" s="178">
        <f>H212</f>
        <v>1500</v>
      </c>
    </row>
    <row r="212" spans="1:10" ht="29.25" customHeight="1">
      <c r="A212" s="203"/>
      <c r="B212" s="85" t="s">
        <v>413</v>
      </c>
      <c r="C212" s="175" t="s">
        <v>672</v>
      </c>
      <c r="D212" s="175" t="s">
        <v>303</v>
      </c>
      <c r="E212" s="175" t="s">
        <v>706</v>
      </c>
      <c r="F212" s="175" t="s">
        <v>416</v>
      </c>
      <c r="G212" s="178">
        <v>1500</v>
      </c>
      <c r="H212" s="178">
        <v>1500</v>
      </c>
      <c r="J212" s="5" t="s">
        <v>180</v>
      </c>
    </row>
    <row r="213" spans="1:8" ht="16.5" customHeight="1">
      <c r="A213" s="203"/>
      <c r="B213" s="374" t="s">
        <v>803</v>
      </c>
      <c r="C213" s="173" t="s">
        <v>672</v>
      </c>
      <c r="D213" s="173" t="s">
        <v>805</v>
      </c>
      <c r="E213" s="175"/>
      <c r="F213" s="175"/>
      <c r="G213" s="178">
        <f>G214</f>
        <v>144.28518</v>
      </c>
      <c r="H213" s="178">
        <f>H214</f>
        <v>144.28518</v>
      </c>
    </row>
    <row r="214" spans="1:8" ht="80.25" customHeight="1">
      <c r="A214" s="203"/>
      <c r="B214" s="376" t="s">
        <v>717</v>
      </c>
      <c r="C214" s="175" t="s">
        <v>672</v>
      </c>
      <c r="D214" s="175" t="s">
        <v>805</v>
      </c>
      <c r="E214" s="175" t="s">
        <v>715</v>
      </c>
      <c r="F214" s="175"/>
      <c r="G214" s="178">
        <f>G215</f>
        <v>144.28518</v>
      </c>
      <c r="H214" s="178">
        <f>H215</f>
        <v>144.28518</v>
      </c>
    </row>
    <row r="215" spans="1:8" ht="20.25" customHeight="1">
      <c r="A215" s="203"/>
      <c r="B215" s="85" t="s">
        <v>394</v>
      </c>
      <c r="C215" s="175" t="s">
        <v>672</v>
      </c>
      <c r="D215" s="175" t="s">
        <v>805</v>
      </c>
      <c r="E215" s="175" t="s">
        <v>715</v>
      </c>
      <c r="F215" s="175" t="s">
        <v>395</v>
      </c>
      <c r="G215" s="178">
        <v>144.28518</v>
      </c>
      <c r="H215" s="178">
        <v>144.28518</v>
      </c>
    </row>
    <row r="216" spans="1:8" ht="21.75" customHeight="1">
      <c r="A216" s="203"/>
      <c r="B216" s="230" t="s">
        <v>807</v>
      </c>
      <c r="C216" s="173" t="s">
        <v>672</v>
      </c>
      <c r="D216" s="173" t="s">
        <v>804</v>
      </c>
      <c r="E216" s="173"/>
      <c r="F216" s="173"/>
      <c r="G216" s="177">
        <f>G217</f>
        <v>3098.3999999999996</v>
      </c>
      <c r="H216" s="177">
        <f>H217</f>
        <v>3823.6</v>
      </c>
    </row>
    <row r="217" spans="1:8" ht="33" customHeight="1">
      <c r="A217" s="203"/>
      <c r="B217" s="231" t="s">
        <v>259</v>
      </c>
      <c r="C217" s="175" t="s">
        <v>672</v>
      </c>
      <c r="D217" s="175" t="s">
        <v>804</v>
      </c>
      <c r="E217" s="175" t="s">
        <v>674</v>
      </c>
      <c r="F217" s="173"/>
      <c r="G217" s="176">
        <f>G218</f>
        <v>3098.3999999999996</v>
      </c>
      <c r="H217" s="176">
        <f>H218</f>
        <v>3823.6</v>
      </c>
    </row>
    <row r="218" spans="1:8" ht="54.75" customHeight="1">
      <c r="A218" s="203"/>
      <c r="B218" s="232" t="s">
        <v>831</v>
      </c>
      <c r="C218" s="175" t="s">
        <v>672</v>
      </c>
      <c r="D218" s="175" t="s">
        <v>804</v>
      </c>
      <c r="E218" s="175" t="s">
        <v>832</v>
      </c>
      <c r="F218" s="173"/>
      <c r="G218" s="176">
        <f>G219+G221</f>
        <v>3098.3999999999996</v>
      </c>
      <c r="H218" s="176">
        <f>H219+H221</f>
        <v>3823.6</v>
      </c>
    </row>
    <row r="219" spans="1:8" ht="93" customHeight="1">
      <c r="A219" s="203"/>
      <c r="B219" s="238" t="s">
        <v>298</v>
      </c>
      <c r="C219" s="175" t="s">
        <v>672</v>
      </c>
      <c r="D219" s="175" t="s">
        <v>804</v>
      </c>
      <c r="E219" s="175" t="s">
        <v>833</v>
      </c>
      <c r="F219" s="173"/>
      <c r="G219" s="176">
        <f>G220</f>
        <v>2990.2</v>
      </c>
      <c r="H219" s="176">
        <f>H220</f>
        <v>3650.7</v>
      </c>
    </row>
    <row r="220" spans="1:8" ht="19.5" customHeight="1">
      <c r="A220" s="203"/>
      <c r="B220" s="228" t="s">
        <v>394</v>
      </c>
      <c r="C220" s="175" t="s">
        <v>672</v>
      </c>
      <c r="D220" s="175" t="s">
        <v>804</v>
      </c>
      <c r="E220" s="175" t="s">
        <v>833</v>
      </c>
      <c r="F220" s="175" t="s">
        <v>395</v>
      </c>
      <c r="G220" s="176">
        <v>2990.2</v>
      </c>
      <c r="H220" s="176">
        <v>3650.7</v>
      </c>
    </row>
    <row r="221" spans="1:8" ht="17.25" customHeight="1">
      <c r="A221" s="203"/>
      <c r="B221" s="228" t="s">
        <v>788</v>
      </c>
      <c r="C221" s="175" t="s">
        <v>672</v>
      </c>
      <c r="D221" s="175" t="s">
        <v>804</v>
      </c>
      <c r="E221" s="175" t="s">
        <v>834</v>
      </c>
      <c r="F221" s="175" t="s">
        <v>395</v>
      </c>
      <c r="G221" s="176">
        <v>108.2</v>
      </c>
      <c r="H221" s="176">
        <v>172.9</v>
      </c>
    </row>
    <row r="222" spans="1:8" ht="25.5">
      <c r="A222" s="203" t="s">
        <v>673</v>
      </c>
      <c r="B222" s="227" t="s">
        <v>676</v>
      </c>
      <c r="C222" s="173" t="s">
        <v>677</v>
      </c>
      <c r="D222" s="173"/>
      <c r="E222" s="173"/>
      <c r="F222" s="173"/>
      <c r="G222" s="177">
        <f>G223</f>
        <v>5088.561</v>
      </c>
      <c r="H222" s="177">
        <f>H223</f>
        <v>5088.561</v>
      </c>
    </row>
    <row r="223" spans="1:8" ht="33" customHeight="1">
      <c r="A223" s="203"/>
      <c r="B223" s="229" t="s">
        <v>465</v>
      </c>
      <c r="C223" s="175" t="s">
        <v>677</v>
      </c>
      <c r="D223" s="175" t="s">
        <v>466</v>
      </c>
      <c r="E223" s="175"/>
      <c r="F223" s="175"/>
      <c r="G223" s="178">
        <f>G225</f>
        <v>5088.561</v>
      </c>
      <c r="H223" s="178">
        <f>H225</f>
        <v>5088.561</v>
      </c>
    </row>
    <row r="224" spans="1:12" ht="18" customHeight="1">
      <c r="A224" s="203"/>
      <c r="B224" s="229" t="s">
        <v>306</v>
      </c>
      <c r="C224" s="175" t="s">
        <v>677</v>
      </c>
      <c r="D224" s="175" t="s">
        <v>466</v>
      </c>
      <c r="E224" s="175" t="s">
        <v>307</v>
      </c>
      <c r="F224" s="175"/>
      <c r="G224" s="178"/>
      <c r="H224" s="178"/>
      <c r="L224" s="5" t="s">
        <v>180</v>
      </c>
    </row>
    <row r="225" spans="1:8" ht="57" customHeight="1">
      <c r="A225" s="203"/>
      <c r="B225" s="228" t="s">
        <v>656</v>
      </c>
      <c r="C225" s="175" t="s">
        <v>677</v>
      </c>
      <c r="D225" s="175" t="s">
        <v>466</v>
      </c>
      <c r="E225" s="175" t="s">
        <v>308</v>
      </c>
      <c r="F225" s="175"/>
      <c r="G225" s="178">
        <f>G226+G227+G228</f>
        <v>5088.561</v>
      </c>
      <c r="H225" s="178">
        <f>H226+H227+H228</f>
        <v>5088.561</v>
      </c>
    </row>
    <row r="226" spans="1:8" ht="54.75" customHeight="1">
      <c r="A226" s="203"/>
      <c r="B226" s="229" t="s">
        <v>412</v>
      </c>
      <c r="C226" s="175" t="s">
        <v>677</v>
      </c>
      <c r="D226" s="175" t="s">
        <v>466</v>
      </c>
      <c r="E226" s="175" t="s">
        <v>308</v>
      </c>
      <c r="F226" s="175" t="s">
        <v>415</v>
      </c>
      <c r="G226" s="178">
        <v>4962.561</v>
      </c>
      <c r="H226" s="178">
        <v>4962.561</v>
      </c>
    </row>
    <row r="227" spans="1:8" ht="33" customHeight="1">
      <c r="A227" s="203"/>
      <c r="B227" s="229" t="s">
        <v>413</v>
      </c>
      <c r="C227" s="175" t="s">
        <v>677</v>
      </c>
      <c r="D227" s="175" t="s">
        <v>466</v>
      </c>
      <c r="E227" s="175" t="s">
        <v>837</v>
      </c>
      <c r="F227" s="175" t="s">
        <v>416</v>
      </c>
      <c r="G227" s="178">
        <v>111</v>
      </c>
      <c r="H227" s="178">
        <v>111</v>
      </c>
    </row>
    <row r="228" spans="1:8" ht="16.5" customHeight="1">
      <c r="A228" s="225"/>
      <c r="B228" s="229" t="s">
        <v>414</v>
      </c>
      <c r="C228" s="179" t="s">
        <v>677</v>
      </c>
      <c r="D228" s="179" t="s">
        <v>466</v>
      </c>
      <c r="E228" s="179" t="s">
        <v>308</v>
      </c>
      <c r="F228" s="179" t="s">
        <v>417</v>
      </c>
      <c r="G228" s="180">
        <v>15</v>
      </c>
      <c r="H228" s="180">
        <v>15</v>
      </c>
    </row>
    <row r="229" spans="1:8" ht="31.5" customHeight="1">
      <c r="A229" s="330" t="s">
        <v>675</v>
      </c>
      <c r="B229" s="329" t="s">
        <v>219</v>
      </c>
      <c r="C229" s="179"/>
      <c r="D229" s="179"/>
      <c r="E229" s="179"/>
      <c r="F229" s="179"/>
      <c r="G229" s="180">
        <v>6162.33</v>
      </c>
      <c r="H229" s="180">
        <v>12538.615</v>
      </c>
    </row>
    <row r="230" spans="1:8" ht="22.5" customHeight="1">
      <c r="A230" s="203"/>
      <c r="B230" s="240" t="s">
        <v>198</v>
      </c>
      <c r="C230" s="187"/>
      <c r="D230" s="187"/>
      <c r="E230" s="187"/>
      <c r="F230" s="187"/>
      <c r="G230" s="177">
        <f>G222+G193+G186+G62+G14+G229</f>
        <v>376752.11020000005</v>
      </c>
      <c r="H230" s="177">
        <f>H222+H193+H186+H62+H14+H229</f>
        <v>380969.34736</v>
      </c>
    </row>
  </sheetData>
  <mergeCells count="15">
    <mergeCell ref="A11:A12"/>
    <mergeCell ref="B11:B12"/>
    <mergeCell ref="C11:C12"/>
    <mergeCell ref="D11:D12"/>
    <mergeCell ref="B3:H3"/>
    <mergeCell ref="B4:H4"/>
    <mergeCell ref="B5:H5"/>
    <mergeCell ref="B6:H6"/>
    <mergeCell ref="E7:H7"/>
    <mergeCell ref="B9:H9"/>
    <mergeCell ref="B10:F10"/>
    <mergeCell ref="E11:E12"/>
    <mergeCell ref="F11:F12"/>
    <mergeCell ref="H11:H12"/>
    <mergeCell ref="G11:G12"/>
  </mergeCells>
  <printOptions/>
  <pageMargins left="0.71" right="0.51" top="0.53" bottom="0.52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9"/>
  <sheetViews>
    <sheetView view="pageBreakPreview" zoomScale="60" workbookViewId="0" topLeftCell="A1">
      <selection activeCell="B8" sqref="B8:C8"/>
    </sheetView>
  </sheetViews>
  <sheetFormatPr defaultColWidth="9.00390625" defaultRowHeight="12.75"/>
  <cols>
    <col min="1" max="1" width="7.875" style="306" customWidth="1"/>
    <col min="2" max="2" width="30.00390625" style="5" customWidth="1"/>
    <col min="3" max="3" width="98.25390625" style="5" customWidth="1"/>
    <col min="4" max="4" width="3.375" style="4" customWidth="1"/>
    <col min="5" max="16384" width="9.125" style="4" customWidth="1"/>
  </cols>
  <sheetData>
    <row r="1" spans="1:4" ht="18.75">
      <c r="A1" s="278"/>
      <c r="B1" s="279"/>
      <c r="C1" s="45"/>
      <c r="D1" s="44" t="s">
        <v>411</v>
      </c>
    </row>
    <row r="2" spans="1:4" ht="18.75">
      <c r="A2" s="278"/>
      <c r="B2" s="279"/>
      <c r="C2" s="45"/>
      <c r="D2" s="44" t="s">
        <v>230</v>
      </c>
    </row>
    <row r="3" spans="1:4" ht="18.75">
      <c r="A3" s="278"/>
      <c r="B3" s="279"/>
      <c r="C3" s="424" t="s">
        <v>229</v>
      </c>
      <c r="D3" s="425"/>
    </row>
    <row r="4" spans="1:4" ht="18.75">
      <c r="A4" s="278"/>
      <c r="B4" s="279"/>
      <c r="C4" s="424" t="s">
        <v>631</v>
      </c>
      <c r="D4" s="424"/>
    </row>
    <row r="5" spans="1:4" ht="18.75">
      <c r="A5" s="278"/>
      <c r="B5" s="279"/>
      <c r="C5" s="44"/>
      <c r="D5" s="44" t="s">
        <v>146</v>
      </c>
    </row>
    <row r="6" spans="1:4" ht="18.75">
      <c r="A6" s="278"/>
      <c r="B6" s="279"/>
      <c r="C6" s="424" t="s">
        <v>148</v>
      </c>
      <c r="D6" s="425"/>
    </row>
    <row r="7" spans="1:3" ht="18.75">
      <c r="A7" s="278"/>
      <c r="B7" s="279"/>
      <c r="C7" s="280"/>
    </row>
    <row r="8" spans="1:3" s="282" customFormat="1" ht="55.5" customHeight="1">
      <c r="A8" s="281"/>
      <c r="B8" s="396" t="s">
        <v>149</v>
      </c>
      <c r="C8" s="396"/>
    </row>
    <row r="9" spans="1:3" s="282" customFormat="1" ht="42" customHeight="1">
      <c r="A9" s="281"/>
      <c r="B9" s="283"/>
      <c r="C9" s="283"/>
    </row>
    <row r="10" spans="1:3" s="282" customFormat="1" ht="31.5">
      <c r="A10" s="284" t="s">
        <v>486</v>
      </c>
      <c r="B10" s="285" t="s">
        <v>506</v>
      </c>
      <c r="C10" s="286" t="s">
        <v>487</v>
      </c>
    </row>
    <row r="11" spans="1:3" s="282" customFormat="1" ht="18.75">
      <c r="A11" s="287"/>
      <c r="B11" s="288"/>
      <c r="C11" s="289" t="s">
        <v>62</v>
      </c>
    </row>
    <row r="12" spans="1:3" s="293" customFormat="1" ht="18.75">
      <c r="A12" s="290" t="s">
        <v>463</v>
      </c>
      <c r="B12" s="291" t="s">
        <v>488</v>
      </c>
      <c r="C12" s="292" t="s">
        <v>312</v>
      </c>
    </row>
    <row r="13" spans="1:3" s="282" customFormat="1" ht="31.5">
      <c r="A13" s="290" t="s">
        <v>463</v>
      </c>
      <c r="B13" s="291" t="s">
        <v>489</v>
      </c>
      <c r="C13" s="294" t="s">
        <v>314</v>
      </c>
    </row>
    <row r="14" spans="1:3" s="282" customFormat="1" ht="31.5">
      <c r="A14" s="290" t="s">
        <v>463</v>
      </c>
      <c r="B14" s="291" t="s">
        <v>490</v>
      </c>
      <c r="C14" s="295" t="s">
        <v>316</v>
      </c>
    </row>
    <row r="15" spans="1:3" s="282" customFormat="1" ht="31.5">
      <c r="A15" s="290" t="s">
        <v>463</v>
      </c>
      <c r="B15" s="291" t="s">
        <v>491</v>
      </c>
      <c r="C15" s="294" t="s">
        <v>177</v>
      </c>
    </row>
    <row r="16" spans="1:3" s="282" customFormat="1" ht="31.5">
      <c r="A16" s="290" t="s">
        <v>463</v>
      </c>
      <c r="B16" s="291" t="s">
        <v>492</v>
      </c>
      <c r="C16" s="295" t="s">
        <v>179</v>
      </c>
    </row>
    <row r="17" spans="1:3" s="298" customFormat="1" ht="18.75" hidden="1">
      <c r="A17" s="290" t="s">
        <v>463</v>
      </c>
      <c r="B17" s="296" t="s">
        <v>493</v>
      </c>
      <c r="C17" s="297" t="s">
        <v>494</v>
      </c>
    </row>
    <row r="18" spans="1:3" s="298" customFormat="1" ht="31.5" hidden="1">
      <c r="A18" s="290" t="s">
        <v>463</v>
      </c>
      <c r="B18" s="296" t="s">
        <v>495</v>
      </c>
      <c r="C18" s="299" t="s">
        <v>496</v>
      </c>
    </row>
    <row r="19" spans="1:3" s="298" customFormat="1" ht="31.5" hidden="1">
      <c r="A19" s="290" t="s">
        <v>463</v>
      </c>
      <c r="B19" s="296" t="s">
        <v>497</v>
      </c>
      <c r="C19" s="300" t="s">
        <v>69</v>
      </c>
    </row>
    <row r="20" spans="1:3" s="298" customFormat="1" ht="31.5" hidden="1">
      <c r="A20" s="290" t="s">
        <v>463</v>
      </c>
      <c r="B20" s="296" t="s">
        <v>70</v>
      </c>
      <c r="C20" s="299" t="s">
        <v>71</v>
      </c>
    </row>
    <row r="21" spans="1:3" s="298" customFormat="1" ht="31.5" hidden="1">
      <c r="A21" s="290" t="s">
        <v>463</v>
      </c>
      <c r="B21" s="296" t="s">
        <v>72</v>
      </c>
      <c r="C21" s="300" t="s">
        <v>73</v>
      </c>
    </row>
    <row r="22" spans="1:3" s="303" customFormat="1" ht="31.5" hidden="1">
      <c r="A22" s="290" t="s">
        <v>463</v>
      </c>
      <c r="B22" s="301" t="s">
        <v>74</v>
      </c>
      <c r="C22" s="302" t="s">
        <v>75</v>
      </c>
    </row>
    <row r="23" spans="1:3" s="303" customFormat="1" ht="47.25" hidden="1">
      <c r="A23" s="290" t="s">
        <v>463</v>
      </c>
      <c r="B23" s="301" t="s">
        <v>76</v>
      </c>
      <c r="C23" s="304" t="s">
        <v>77</v>
      </c>
    </row>
    <row r="24" spans="1:3" s="303" customFormat="1" ht="31.5" hidden="1">
      <c r="A24" s="290" t="s">
        <v>463</v>
      </c>
      <c r="B24" s="301" t="s">
        <v>78</v>
      </c>
      <c r="C24" s="305" t="s">
        <v>79</v>
      </c>
    </row>
    <row r="25" spans="1:3" s="293" customFormat="1" ht="18.75">
      <c r="A25" s="290" t="s">
        <v>463</v>
      </c>
      <c r="B25" s="291" t="s">
        <v>80</v>
      </c>
      <c r="C25" s="292" t="s">
        <v>186</v>
      </c>
    </row>
    <row r="26" spans="1:3" s="293" customFormat="1" ht="18.75">
      <c r="A26" s="290" t="s">
        <v>463</v>
      </c>
      <c r="B26" s="291" t="s">
        <v>81</v>
      </c>
      <c r="C26" s="294" t="s">
        <v>82</v>
      </c>
    </row>
    <row r="27" spans="1:3" s="303" customFormat="1" ht="18" customHeight="1" hidden="1">
      <c r="A27" s="290" t="s">
        <v>463</v>
      </c>
      <c r="B27" s="301" t="s">
        <v>83</v>
      </c>
      <c r="C27" s="304" t="s">
        <v>84</v>
      </c>
    </row>
    <row r="28" spans="1:3" s="303" customFormat="1" ht="18" customHeight="1" hidden="1">
      <c r="A28" s="290" t="s">
        <v>463</v>
      </c>
      <c r="B28" s="301" t="s">
        <v>85</v>
      </c>
      <c r="C28" s="304" t="s">
        <v>86</v>
      </c>
    </row>
    <row r="29" spans="1:3" s="303" customFormat="1" ht="31.5" hidden="1">
      <c r="A29" s="290" t="s">
        <v>463</v>
      </c>
      <c r="B29" s="301" t="s">
        <v>87</v>
      </c>
      <c r="C29" s="305" t="s">
        <v>88</v>
      </c>
    </row>
    <row r="30" spans="1:3" s="303" customFormat="1" ht="31.5" hidden="1">
      <c r="A30" s="290" t="s">
        <v>463</v>
      </c>
      <c r="B30" s="301" t="s">
        <v>89</v>
      </c>
      <c r="C30" s="304" t="s">
        <v>90</v>
      </c>
    </row>
    <row r="31" spans="1:3" s="303" customFormat="1" ht="31.5" hidden="1">
      <c r="A31" s="290" t="s">
        <v>463</v>
      </c>
      <c r="B31" s="301" t="s">
        <v>91</v>
      </c>
      <c r="C31" s="305" t="s">
        <v>92</v>
      </c>
    </row>
    <row r="32" spans="1:3" s="293" customFormat="1" ht="18.75">
      <c r="A32" s="290" t="s">
        <v>463</v>
      </c>
      <c r="B32" s="291" t="s">
        <v>93</v>
      </c>
      <c r="C32" s="294" t="s">
        <v>647</v>
      </c>
    </row>
    <row r="33" spans="1:3" s="293" customFormat="1" ht="18.75">
      <c r="A33" s="290" t="s">
        <v>463</v>
      </c>
      <c r="B33" s="291" t="s">
        <v>94</v>
      </c>
      <c r="C33" s="294" t="s">
        <v>95</v>
      </c>
    </row>
    <row r="34" spans="1:3" s="293" customFormat="1" ht="16.5" customHeight="1">
      <c r="A34" s="290" t="s">
        <v>463</v>
      </c>
      <c r="B34" s="291" t="s">
        <v>650</v>
      </c>
      <c r="C34" s="295" t="s">
        <v>651</v>
      </c>
    </row>
    <row r="35" spans="1:3" s="303" customFormat="1" ht="18.75" hidden="1">
      <c r="A35" s="290" t="s">
        <v>463</v>
      </c>
      <c r="B35" s="301" t="s">
        <v>528</v>
      </c>
      <c r="C35" s="304" t="s">
        <v>529</v>
      </c>
    </row>
    <row r="36" spans="1:3" s="303" customFormat="1" ht="31.5" hidden="1">
      <c r="A36" s="290" t="s">
        <v>463</v>
      </c>
      <c r="B36" s="301" t="s">
        <v>530</v>
      </c>
      <c r="C36" s="305" t="s">
        <v>531</v>
      </c>
    </row>
    <row r="37" spans="1:3" s="293" customFormat="1" ht="18.75">
      <c r="A37" s="290" t="s">
        <v>463</v>
      </c>
      <c r="B37" s="291" t="s">
        <v>532</v>
      </c>
      <c r="C37" s="294" t="s">
        <v>533</v>
      </c>
    </row>
    <row r="38" spans="1:3" s="303" customFormat="1" ht="21" customHeight="1" hidden="1">
      <c r="A38" s="290" t="s">
        <v>463</v>
      </c>
      <c r="B38" s="301" t="s">
        <v>534</v>
      </c>
      <c r="C38" s="304" t="s">
        <v>535</v>
      </c>
    </row>
    <row r="39" spans="1:3" s="303" customFormat="1" ht="21" customHeight="1" hidden="1">
      <c r="A39" s="290" t="s">
        <v>463</v>
      </c>
      <c r="B39" s="301" t="s">
        <v>536</v>
      </c>
      <c r="C39" s="304" t="s">
        <v>537</v>
      </c>
    </row>
    <row r="40" spans="1:3" s="303" customFormat="1" ht="31.5" hidden="1">
      <c r="A40" s="290" t="s">
        <v>463</v>
      </c>
      <c r="B40" s="301" t="s">
        <v>538</v>
      </c>
      <c r="C40" s="305" t="s">
        <v>539</v>
      </c>
    </row>
    <row r="41" spans="1:3" s="303" customFormat="1" ht="18.75" hidden="1">
      <c r="A41" s="290" t="s">
        <v>463</v>
      </c>
      <c r="B41" s="301" t="s">
        <v>540</v>
      </c>
      <c r="C41" s="304" t="s">
        <v>541</v>
      </c>
    </row>
    <row r="42" spans="1:3" s="303" customFormat="1" ht="31.5" hidden="1">
      <c r="A42" s="290" t="s">
        <v>463</v>
      </c>
      <c r="B42" s="301" t="s">
        <v>542</v>
      </c>
      <c r="C42" s="305" t="s">
        <v>543</v>
      </c>
    </row>
    <row r="43" spans="1:3" s="293" customFormat="1" ht="18.75">
      <c r="A43" s="290" t="s">
        <v>463</v>
      </c>
      <c r="B43" s="291" t="s">
        <v>544</v>
      </c>
      <c r="C43" s="294" t="s">
        <v>660</v>
      </c>
    </row>
    <row r="44" spans="1:3" s="293" customFormat="1" ht="18.75">
      <c r="A44" s="290" t="s">
        <v>463</v>
      </c>
      <c r="B44" s="291" t="s">
        <v>661</v>
      </c>
      <c r="C44" s="294" t="s">
        <v>545</v>
      </c>
    </row>
    <row r="45" spans="1:3" s="293" customFormat="1" ht="18.75">
      <c r="A45" s="290" t="s">
        <v>463</v>
      </c>
      <c r="B45" s="291" t="s">
        <v>546</v>
      </c>
      <c r="C45" s="295" t="s">
        <v>547</v>
      </c>
    </row>
    <row r="46" spans="2:3" ht="15">
      <c r="B46" s="307"/>
      <c r="C46" s="307"/>
    </row>
    <row r="47" spans="2:3" ht="15">
      <c r="B47" s="307"/>
      <c r="C47" s="307"/>
    </row>
    <row r="48" spans="2:3" ht="15">
      <c r="B48" s="307"/>
      <c r="C48" s="307"/>
    </row>
    <row r="49" spans="2:3" ht="15">
      <c r="B49" s="307"/>
      <c r="C49" s="307"/>
    </row>
    <row r="50" spans="2:3" ht="15">
      <c r="B50" s="307"/>
      <c r="C50" s="307"/>
    </row>
    <row r="51" spans="2:3" ht="15">
      <c r="B51" s="307"/>
      <c r="C51" s="307"/>
    </row>
    <row r="52" spans="2:3" ht="15">
      <c r="B52" s="307"/>
      <c r="C52" s="307"/>
    </row>
    <row r="53" spans="2:3" ht="15">
      <c r="B53" s="307"/>
      <c r="C53" s="307"/>
    </row>
    <row r="54" spans="2:3" ht="15">
      <c r="B54" s="307"/>
      <c r="C54" s="307"/>
    </row>
    <row r="55" spans="2:3" ht="15">
      <c r="B55" s="307"/>
      <c r="C55" s="307"/>
    </row>
    <row r="56" spans="2:3" ht="15">
      <c r="B56" s="307"/>
      <c r="C56" s="307"/>
    </row>
    <row r="57" spans="2:3" ht="15">
      <c r="B57" s="307"/>
      <c r="C57" s="307"/>
    </row>
    <row r="58" spans="2:3" ht="15">
      <c r="B58" s="307"/>
      <c r="C58" s="307"/>
    </row>
    <row r="59" spans="2:3" ht="15">
      <c r="B59" s="307"/>
      <c r="C59" s="307"/>
    </row>
    <row r="60" spans="2:3" ht="15">
      <c r="B60" s="307"/>
      <c r="C60" s="307"/>
    </row>
    <row r="61" spans="2:3" ht="15">
      <c r="B61" s="307"/>
      <c r="C61" s="307"/>
    </row>
    <row r="62" spans="2:3" ht="15">
      <c r="B62" s="307"/>
      <c r="C62" s="307"/>
    </row>
    <row r="63" spans="2:3" ht="15">
      <c r="B63" s="307"/>
      <c r="C63" s="307"/>
    </row>
    <row r="64" spans="2:3" ht="15">
      <c r="B64" s="307"/>
      <c r="C64" s="307"/>
    </row>
    <row r="65" spans="2:3" ht="15">
      <c r="B65" s="307"/>
      <c r="C65" s="307"/>
    </row>
    <row r="66" spans="2:3" ht="15">
      <c r="B66" s="307"/>
      <c r="C66" s="307"/>
    </row>
    <row r="67" spans="2:3" ht="15">
      <c r="B67" s="307"/>
      <c r="C67" s="307"/>
    </row>
    <row r="68" spans="2:3" ht="15">
      <c r="B68" s="307"/>
      <c r="C68" s="307"/>
    </row>
    <row r="69" spans="2:3" ht="15">
      <c r="B69" s="307"/>
      <c r="C69" s="307"/>
    </row>
    <row r="70" spans="2:3" ht="15">
      <c r="B70" s="307"/>
      <c r="C70" s="307"/>
    </row>
    <row r="71" spans="2:3" ht="15">
      <c r="B71" s="307"/>
      <c r="C71" s="307"/>
    </row>
    <row r="72" spans="2:3" ht="15">
      <c r="B72" s="307"/>
      <c r="C72" s="307"/>
    </row>
    <row r="73" spans="2:3" ht="15">
      <c r="B73" s="307"/>
      <c r="C73" s="307"/>
    </row>
    <row r="74" spans="2:3" ht="15">
      <c r="B74" s="307"/>
      <c r="C74" s="307"/>
    </row>
    <row r="75" spans="2:3" ht="15">
      <c r="B75" s="307"/>
      <c r="C75" s="307"/>
    </row>
    <row r="76" spans="2:3" ht="15">
      <c r="B76" s="307"/>
      <c r="C76" s="307"/>
    </row>
    <row r="77" spans="2:3" ht="15">
      <c r="B77" s="307"/>
      <c r="C77" s="307"/>
    </row>
    <row r="78" spans="2:3" ht="15">
      <c r="B78" s="307"/>
      <c r="C78" s="307"/>
    </row>
    <row r="79" spans="2:3" ht="15">
      <c r="B79" s="307"/>
      <c r="C79" s="307"/>
    </row>
    <row r="80" spans="2:3" ht="15">
      <c r="B80" s="307"/>
      <c r="C80" s="307"/>
    </row>
    <row r="81" spans="2:3" ht="15">
      <c r="B81" s="307"/>
      <c r="C81" s="307"/>
    </row>
    <row r="82" spans="2:3" ht="15">
      <c r="B82" s="307"/>
      <c r="C82" s="307"/>
    </row>
    <row r="83" spans="2:3" ht="15">
      <c r="B83" s="307"/>
      <c r="C83" s="307"/>
    </row>
    <row r="84" spans="2:3" ht="15">
      <c r="B84" s="307"/>
      <c r="C84" s="307"/>
    </row>
    <row r="85" spans="2:3" ht="15">
      <c r="B85" s="307"/>
      <c r="C85" s="307"/>
    </row>
    <row r="86" spans="2:3" ht="15">
      <c r="B86" s="307"/>
      <c r="C86" s="307"/>
    </row>
    <row r="87" spans="2:3" ht="15">
      <c r="B87" s="307"/>
      <c r="C87" s="307"/>
    </row>
    <row r="88" spans="2:3" ht="15">
      <c r="B88" s="307"/>
      <c r="C88" s="307"/>
    </row>
    <row r="89" spans="2:3" ht="15">
      <c r="B89" s="307"/>
      <c r="C89" s="307"/>
    </row>
    <row r="90" spans="2:3" ht="15">
      <c r="B90" s="307"/>
      <c r="C90" s="307"/>
    </row>
    <row r="91" spans="2:3" ht="15">
      <c r="B91" s="307"/>
      <c r="C91" s="307"/>
    </row>
    <row r="92" spans="2:3" ht="15">
      <c r="B92" s="307"/>
      <c r="C92" s="307"/>
    </row>
    <row r="93" spans="2:3" ht="15">
      <c r="B93" s="307"/>
      <c r="C93" s="307"/>
    </row>
    <row r="94" spans="2:3" ht="15">
      <c r="B94" s="307"/>
      <c r="C94" s="307"/>
    </row>
    <row r="95" spans="2:3" ht="15">
      <c r="B95" s="307"/>
      <c r="C95" s="307"/>
    </row>
    <row r="96" spans="2:3" ht="15">
      <c r="B96" s="307"/>
      <c r="C96" s="307"/>
    </row>
    <row r="97" spans="2:3" ht="15">
      <c r="B97" s="307"/>
      <c r="C97" s="307"/>
    </row>
    <row r="98" spans="2:3" ht="15">
      <c r="B98" s="307"/>
      <c r="C98" s="307"/>
    </row>
    <row r="99" spans="2:3" ht="15">
      <c r="B99" s="307"/>
      <c r="C99" s="307"/>
    </row>
    <row r="100" spans="2:3" ht="15">
      <c r="B100" s="307"/>
      <c r="C100" s="307"/>
    </row>
    <row r="101" spans="2:3" ht="15">
      <c r="B101" s="307"/>
      <c r="C101" s="307"/>
    </row>
    <row r="102" spans="2:3" ht="15">
      <c r="B102" s="307"/>
      <c r="C102" s="307"/>
    </row>
    <row r="103" spans="2:3" ht="15">
      <c r="B103" s="307"/>
      <c r="C103" s="307"/>
    </row>
    <row r="104" spans="2:3" ht="15">
      <c r="B104" s="307"/>
      <c r="C104" s="307"/>
    </row>
    <row r="105" spans="2:3" ht="15">
      <c r="B105" s="307"/>
      <c r="C105" s="307"/>
    </row>
    <row r="106" spans="2:3" ht="15">
      <c r="B106" s="307"/>
      <c r="C106" s="307"/>
    </row>
    <row r="107" spans="2:3" ht="15">
      <c r="B107" s="307"/>
      <c r="C107" s="307"/>
    </row>
    <row r="108" spans="2:3" ht="15">
      <c r="B108" s="307"/>
      <c r="C108" s="307"/>
    </row>
    <row r="109" spans="2:3" ht="15">
      <c r="B109" s="307"/>
      <c r="C109" s="307"/>
    </row>
    <row r="110" spans="2:3" ht="15">
      <c r="B110" s="307"/>
      <c r="C110" s="307"/>
    </row>
    <row r="111" spans="2:3" ht="15">
      <c r="B111" s="307"/>
      <c r="C111" s="307"/>
    </row>
    <row r="112" spans="2:3" ht="15">
      <c r="B112" s="307"/>
      <c r="C112" s="307"/>
    </row>
    <row r="113" spans="2:3" ht="15">
      <c r="B113" s="307"/>
      <c r="C113" s="307"/>
    </row>
    <row r="114" spans="2:3" ht="15">
      <c r="B114" s="307"/>
      <c r="C114" s="307"/>
    </row>
    <row r="115" spans="2:3" ht="15">
      <c r="B115" s="307"/>
      <c r="C115" s="307"/>
    </row>
    <row r="116" spans="2:3" ht="15">
      <c r="B116" s="307"/>
      <c r="C116" s="307"/>
    </row>
    <row r="117" spans="2:3" ht="15">
      <c r="B117" s="307"/>
      <c r="C117" s="307"/>
    </row>
    <row r="118" spans="2:3" ht="15">
      <c r="B118" s="307"/>
      <c r="C118" s="307"/>
    </row>
    <row r="119" spans="2:3" ht="15">
      <c r="B119" s="307"/>
      <c r="C119" s="307"/>
    </row>
    <row r="120" spans="2:3" ht="15">
      <c r="B120" s="307"/>
      <c r="C120" s="307"/>
    </row>
    <row r="121" spans="2:3" ht="15">
      <c r="B121" s="307"/>
      <c r="C121" s="307"/>
    </row>
    <row r="122" spans="2:3" ht="15">
      <c r="B122" s="307"/>
      <c r="C122" s="307"/>
    </row>
    <row r="123" spans="2:3" ht="15">
      <c r="B123" s="307"/>
      <c r="C123" s="307"/>
    </row>
    <row r="124" spans="2:3" ht="15">
      <c r="B124" s="307"/>
      <c r="C124" s="307"/>
    </row>
    <row r="125" spans="2:3" ht="15">
      <c r="B125" s="307"/>
      <c r="C125" s="307"/>
    </row>
    <row r="126" spans="2:3" ht="15">
      <c r="B126" s="307"/>
      <c r="C126" s="307"/>
    </row>
    <row r="127" spans="2:3" ht="15">
      <c r="B127" s="307"/>
      <c r="C127" s="307"/>
    </row>
    <row r="128" spans="2:3" ht="15">
      <c r="B128" s="307"/>
      <c r="C128" s="307"/>
    </row>
    <row r="129" spans="2:3" ht="15">
      <c r="B129" s="307"/>
      <c r="C129" s="307"/>
    </row>
    <row r="130" spans="2:3" ht="15">
      <c r="B130" s="307"/>
      <c r="C130" s="307"/>
    </row>
    <row r="131" spans="2:3" ht="15">
      <c r="B131" s="307"/>
      <c r="C131" s="307"/>
    </row>
    <row r="132" spans="2:3" ht="15">
      <c r="B132" s="307"/>
      <c r="C132" s="307"/>
    </row>
    <row r="133" spans="2:3" ht="15">
      <c r="B133" s="307"/>
      <c r="C133" s="307"/>
    </row>
    <row r="134" spans="2:3" ht="15">
      <c r="B134" s="307"/>
      <c r="C134" s="307"/>
    </row>
    <row r="135" spans="2:3" ht="15">
      <c r="B135" s="307"/>
      <c r="C135" s="307"/>
    </row>
    <row r="136" spans="2:3" ht="15">
      <c r="B136" s="307"/>
      <c r="C136" s="307"/>
    </row>
    <row r="137" spans="2:3" ht="15">
      <c r="B137" s="307"/>
      <c r="C137" s="307"/>
    </row>
    <row r="138" spans="2:3" ht="15">
      <c r="B138" s="307"/>
      <c r="C138" s="307"/>
    </row>
    <row r="139" spans="2:3" ht="15">
      <c r="B139" s="307"/>
      <c r="C139" s="307"/>
    </row>
    <row r="140" spans="2:3" ht="15">
      <c r="B140" s="307"/>
      <c r="C140" s="307"/>
    </row>
    <row r="141" spans="2:3" ht="15">
      <c r="B141" s="307"/>
      <c r="C141" s="307"/>
    </row>
    <row r="142" spans="2:3" ht="15">
      <c r="B142" s="307"/>
      <c r="C142" s="307"/>
    </row>
    <row r="143" spans="2:3" ht="15">
      <c r="B143" s="307"/>
      <c r="C143" s="307"/>
    </row>
    <row r="144" spans="2:3" ht="15">
      <c r="B144" s="307"/>
      <c r="C144" s="307"/>
    </row>
    <row r="145" spans="2:3" ht="15">
      <c r="B145" s="307"/>
      <c r="C145" s="307"/>
    </row>
    <row r="146" spans="2:3" ht="15">
      <c r="B146" s="307"/>
      <c r="C146" s="307"/>
    </row>
    <row r="147" spans="2:3" ht="15">
      <c r="B147" s="307"/>
      <c r="C147" s="307"/>
    </row>
    <row r="148" spans="2:3" ht="15">
      <c r="B148" s="307"/>
      <c r="C148" s="307"/>
    </row>
    <row r="149" spans="2:3" ht="15">
      <c r="B149" s="307"/>
      <c r="C149" s="307"/>
    </row>
    <row r="150" spans="2:3" ht="15">
      <c r="B150" s="307"/>
      <c r="C150" s="307"/>
    </row>
    <row r="151" spans="2:3" ht="15">
      <c r="B151" s="307"/>
      <c r="C151" s="307"/>
    </row>
    <row r="152" spans="2:3" ht="15">
      <c r="B152" s="307"/>
      <c r="C152" s="307"/>
    </row>
    <row r="153" spans="2:3" ht="15">
      <c r="B153" s="307"/>
      <c r="C153" s="307"/>
    </row>
    <row r="154" spans="2:3" ht="15">
      <c r="B154" s="307"/>
      <c r="C154" s="307"/>
    </row>
    <row r="155" spans="2:3" ht="15">
      <c r="B155" s="307"/>
      <c r="C155" s="307"/>
    </row>
    <row r="156" spans="2:3" ht="15">
      <c r="B156" s="307"/>
      <c r="C156" s="307"/>
    </row>
    <row r="157" spans="2:3" ht="15">
      <c r="B157" s="307"/>
      <c r="C157" s="307"/>
    </row>
    <row r="158" spans="2:3" ht="15">
      <c r="B158" s="307"/>
      <c r="C158" s="307"/>
    </row>
    <row r="159" spans="2:3" ht="15">
      <c r="B159" s="307"/>
      <c r="C159" s="307"/>
    </row>
    <row r="160" spans="2:3" ht="15">
      <c r="B160" s="307"/>
      <c r="C160" s="307"/>
    </row>
    <row r="161" spans="2:3" ht="15">
      <c r="B161" s="307"/>
      <c r="C161" s="307"/>
    </row>
    <row r="162" spans="2:3" ht="15">
      <c r="B162" s="307"/>
      <c r="C162" s="307"/>
    </row>
    <row r="163" spans="2:3" ht="15">
      <c r="B163" s="307"/>
      <c r="C163" s="307"/>
    </row>
    <row r="164" spans="2:3" ht="15">
      <c r="B164" s="307"/>
      <c r="C164" s="307"/>
    </row>
    <row r="165" spans="2:3" ht="15">
      <c r="B165" s="307"/>
      <c r="C165" s="307"/>
    </row>
    <row r="166" spans="2:3" ht="15">
      <c r="B166" s="307"/>
      <c r="C166" s="307"/>
    </row>
    <row r="167" spans="2:3" ht="15">
      <c r="B167" s="307"/>
      <c r="C167" s="307"/>
    </row>
    <row r="168" spans="2:3" ht="15">
      <c r="B168" s="307"/>
      <c r="C168" s="307"/>
    </row>
    <row r="169" spans="2:3" ht="15">
      <c r="B169" s="307"/>
      <c r="C169" s="307"/>
    </row>
    <row r="170" spans="2:3" ht="15">
      <c r="B170" s="307"/>
      <c r="C170" s="307"/>
    </row>
    <row r="171" spans="2:3" ht="15">
      <c r="B171" s="307"/>
      <c r="C171" s="307"/>
    </row>
    <row r="172" spans="2:3" ht="15">
      <c r="B172" s="307"/>
      <c r="C172" s="307"/>
    </row>
    <row r="173" spans="2:3" ht="15">
      <c r="B173" s="307"/>
      <c r="C173" s="307"/>
    </row>
    <row r="174" spans="2:3" ht="15">
      <c r="B174" s="307"/>
      <c r="C174" s="307"/>
    </row>
    <row r="175" spans="2:3" ht="15">
      <c r="B175" s="307"/>
      <c r="C175" s="307"/>
    </row>
    <row r="176" spans="2:3" ht="15">
      <c r="B176" s="307"/>
      <c r="C176" s="307"/>
    </row>
    <row r="177" spans="2:3" ht="15">
      <c r="B177" s="307"/>
      <c r="C177" s="307"/>
    </row>
    <row r="178" spans="2:3" ht="15">
      <c r="B178" s="307"/>
      <c r="C178" s="307"/>
    </row>
    <row r="179" spans="2:3" ht="15">
      <c r="B179" s="307"/>
      <c r="C179" s="307"/>
    </row>
    <row r="180" spans="2:3" ht="15">
      <c r="B180" s="307"/>
      <c r="C180" s="307"/>
    </row>
    <row r="181" spans="2:3" ht="15">
      <c r="B181" s="307"/>
      <c r="C181" s="307"/>
    </row>
    <row r="182" spans="2:3" ht="15">
      <c r="B182" s="307"/>
      <c r="C182" s="307"/>
    </row>
    <row r="183" spans="2:3" ht="15">
      <c r="B183" s="307"/>
      <c r="C183" s="307"/>
    </row>
    <row r="184" spans="2:3" ht="15">
      <c r="B184" s="307"/>
      <c r="C184" s="307"/>
    </row>
    <row r="185" spans="2:3" ht="15">
      <c r="B185" s="307"/>
      <c r="C185" s="307"/>
    </row>
    <row r="186" spans="2:3" ht="15">
      <c r="B186" s="307"/>
      <c r="C186" s="307"/>
    </row>
    <row r="187" spans="2:3" ht="15">
      <c r="B187" s="307"/>
      <c r="C187" s="307"/>
    </row>
    <row r="188" spans="2:3" ht="15">
      <c r="B188" s="307"/>
      <c r="C188" s="307"/>
    </row>
    <row r="189" spans="2:3" ht="15">
      <c r="B189" s="307"/>
      <c r="C189" s="307"/>
    </row>
    <row r="190" spans="2:3" ht="15">
      <c r="B190" s="307"/>
      <c r="C190" s="307"/>
    </row>
    <row r="191" spans="2:3" ht="15">
      <c r="B191" s="307"/>
      <c r="C191" s="307"/>
    </row>
    <row r="192" spans="2:3" ht="15">
      <c r="B192" s="307"/>
      <c r="C192" s="307"/>
    </row>
    <row r="193" spans="2:3" ht="15">
      <c r="B193" s="307"/>
      <c r="C193" s="307"/>
    </row>
    <row r="194" spans="2:3" ht="15">
      <c r="B194" s="307"/>
      <c r="C194" s="307"/>
    </row>
    <row r="195" spans="2:3" ht="15">
      <c r="B195" s="307"/>
      <c r="C195" s="307"/>
    </row>
    <row r="196" spans="2:3" ht="15">
      <c r="B196" s="307"/>
      <c r="C196" s="307"/>
    </row>
    <row r="197" spans="2:3" ht="15">
      <c r="B197" s="307"/>
      <c r="C197" s="307"/>
    </row>
    <row r="198" spans="2:3" ht="15">
      <c r="B198" s="307"/>
      <c r="C198" s="307"/>
    </row>
    <row r="199" spans="2:3" ht="15">
      <c r="B199" s="307"/>
      <c r="C199" s="307"/>
    </row>
    <row r="200" spans="2:3" ht="15">
      <c r="B200" s="307"/>
      <c r="C200" s="307"/>
    </row>
    <row r="201" spans="2:3" ht="15">
      <c r="B201" s="307"/>
      <c r="C201" s="307"/>
    </row>
    <row r="202" spans="2:3" ht="15">
      <c r="B202" s="307"/>
      <c r="C202" s="307"/>
    </row>
    <row r="203" spans="2:3" ht="15">
      <c r="B203" s="307"/>
      <c r="C203" s="307"/>
    </row>
    <row r="204" spans="2:3" ht="15">
      <c r="B204" s="307"/>
      <c r="C204" s="307"/>
    </row>
    <row r="205" spans="2:3" ht="15">
      <c r="B205" s="307"/>
      <c r="C205" s="307"/>
    </row>
    <row r="206" spans="2:3" ht="15">
      <c r="B206" s="307"/>
      <c r="C206" s="307"/>
    </row>
    <row r="207" spans="2:3" ht="15">
      <c r="B207" s="307"/>
      <c r="C207" s="307"/>
    </row>
    <row r="208" spans="2:3" ht="15">
      <c r="B208" s="307"/>
      <c r="C208" s="307"/>
    </row>
    <row r="209" spans="2:3" ht="15">
      <c r="B209" s="307"/>
      <c r="C209" s="307"/>
    </row>
    <row r="210" spans="2:3" ht="15">
      <c r="B210" s="307"/>
      <c r="C210" s="307"/>
    </row>
    <row r="211" spans="2:3" ht="15">
      <c r="B211" s="307"/>
      <c r="C211" s="307"/>
    </row>
    <row r="212" spans="2:3" ht="15">
      <c r="B212" s="307"/>
      <c r="C212" s="307"/>
    </row>
    <row r="213" spans="2:3" ht="15">
      <c r="B213" s="307"/>
      <c r="C213" s="307"/>
    </row>
    <row r="214" spans="2:3" ht="15">
      <c r="B214" s="307"/>
      <c r="C214" s="307"/>
    </row>
    <row r="215" spans="2:3" ht="15">
      <c r="B215" s="307"/>
      <c r="C215" s="307"/>
    </row>
    <row r="216" spans="2:3" ht="15">
      <c r="B216" s="307"/>
      <c r="C216" s="307"/>
    </row>
    <row r="217" spans="2:3" ht="15">
      <c r="B217" s="307"/>
      <c r="C217" s="307"/>
    </row>
    <row r="218" spans="2:3" ht="15">
      <c r="B218" s="307"/>
      <c r="C218" s="307"/>
    </row>
    <row r="219" spans="2:3" ht="15">
      <c r="B219" s="307"/>
      <c r="C219" s="307"/>
    </row>
    <row r="220" spans="2:3" ht="15">
      <c r="B220" s="307"/>
      <c r="C220" s="307"/>
    </row>
    <row r="221" spans="2:3" ht="15">
      <c r="B221" s="307"/>
      <c r="C221" s="307"/>
    </row>
    <row r="222" spans="2:3" ht="15">
      <c r="B222" s="307"/>
      <c r="C222" s="307"/>
    </row>
    <row r="223" spans="2:3" ht="15">
      <c r="B223" s="307"/>
      <c r="C223" s="307"/>
    </row>
    <row r="224" spans="2:3" ht="15">
      <c r="B224" s="307"/>
      <c r="C224" s="307"/>
    </row>
    <row r="225" spans="2:3" ht="15">
      <c r="B225" s="307"/>
      <c r="C225" s="307"/>
    </row>
    <row r="226" spans="2:3" ht="15">
      <c r="B226" s="307"/>
      <c r="C226" s="307"/>
    </row>
    <row r="227" spans="2:3" ht="15">
      <c r="B227" s="307"/>
      <c r="C227" s="307"/>
    </row>
    <row r="228" spans="2:3" ht="15">
      <c r="B228" s="307"/>
      <c r="C228" s="307"/>
    </row>
    <row r="229" spans="2:3" ht="15">
      <c r="B229" s="307"/>
      <c r="C229" s="307"/>
    </row>
    <row r="230" spans="2:3" ht="15">
      <c r="B230" s="307"/>
      <c r="C230" s="307"/>
    </row>
    <row r="231" spans="2:3" ht="15">
      <c r="B231" s="307"/>
      <c r="C231" s="307"/>
    </row>
    <row r="232" spans="2:3" ht="15">
      <c r="B232" s="307"/>
      <c r="C232" s="307"/>
    </row>
    <row r="233" spans="2:3" ht="15">
      <c r="B233" s="307"/>
      <c r="C233" s="307"/>
    </row>
    <row r="234" spans="2:3" ht="15">
      <c r="B234" s="307"/>
      <c r="C234" s="307"/>
    </row>
    <row r="235" spans="2:3" ht="15">
      <c r="B235" s="307"/>
      <c r="C235" s="307"/>
    </row>
    <row r="236" spans="2:3" ht="15">
      <c r="B236" s="307"/>
      <c r="C236" s="307"/>
    </row>
    <row r="237" spans="2:3" ht="15">
      <c r="B237" s="307"/>
      <c r="C237" s="307"/>
    </row>
    <row r="238" spans="2:3" ht="15">
      <c r="B238" s="307"/>
      <c r="C238" s="307"/>
    </row>
    <row r="239" spans="2:3" ht="15">
      <c r="B239" s="307"/>
      <c r="C239" s="307"/>
    </row>
    <row r="240" spans="2:3" ht="15">
      <c r="B240" s="307"/>
      <c r="C240" s="307"/>
    </row>
    <row r="241" spans="2:3" ht="15">
      <c r="B241" s="307"/>
      <c r="C241" s="307"/>
    </row>
    <row r="242" spans="2:3" ht="15">
      <c r="B242" s="307"/>
      <c r="C242" s="307"/>
    </row>
    <row r="243" spans="2:3" ht="15">
      <c r="B243" s="307"/>
      <c r="C243" s="307"/>
    </row>
    <row r="244" spans="2:3" ht="15">
      <c r="B244" s="307"/>
      <c r="C244" s="307"/>
    </row>
    <row r="245" spans="2:3" ht="15">
      <c r="B245" s="307"/>
      <c r="C245" s="307"/>
    </row>
    <row r="246" spans="2:3" ht="15">
      <c r="B246" s="307"/>
      <c r="C246" s="307"/>
    </row>
    <row r="247" spans="2:3" ht="15">
      <c r="B247" s="307"/>
      <c r="C247" s="307"/>
    </row>
    <row r="248" spans="2:3" ht="15">
      <c r="B248" s="307"/>
      <c r="C248" s="307"/>
    </row>
    <row r="249" spans="2:3" ht="15">
      <c r="B249" s="307"/>
      <c r="C249" s="307"/>
    </row>
    <row r="250" spans="2:3" ht="15">
      <c r="B250" s="307"/>
      <c r="C250" s="307"/>
    </row>
    <row r="251" spans="2:3" ht="15">
      <c r="B251" s="307"/>
      <c r="C251" s="307"/>
    </row>
    <row r="252" spans="2:3" ht="15">
      <c r="B252" s="307"/>
      <c r="C252" s="307"/>
    </row>
    <row r="253" spans="2:3" ht="15">
      <c r="B253" s="307"/>
      <c r="C253" s="307"/>
    </row>
    <row r="254" spans="2:3" ht="15">
      <c r="B254" s="307"/>
      <c r="C254" s="307"/>
    </row>
    <row r="255" spans="2:3" ht="15">
      <c r="B255" s="307"/>
      <c r="C255" s="307"/>
    </row>
    <row r="256" spans="2:3" ht="15">
      <c r="B256" s="307"/>
      <c r="C256" s="307"/>
    </row>
    <row r="257" spans="2:3" ht="15">
      <c r="B257" s="307"/>
      <c r="C257" s="307"/>
    </row>
    <row r="258" spans="2:3" ht="15">
      <c r="B258" s="307"/>
      <c r="C258" s="307"/>
    </row>
    <row r="259" spans="2:3" ht="15">
      <c r="B259" s="307"/>
      <c r="C259" s="307"/>
    </row>
    <row r="260" spans="2:3" ht="15">
      <c r="B260" s="307"/>
      <c r="C260" s="307"/>
    </row>
    <row r="261" spans="2:3" ht="15">
      <c r="B261" s="307"/>
      <c r="C261" s="307"/>
    </row>
    <row r="262" spans="2:3" ht="15">
      <c r="B262" s="307"/>
      <c r="C262" s="307"/>
    </row>
    <row r="263" spans="2:3" ht="15">
      <c r="B263" s="307"/>
      <c r="C263" s="307"/>
    </row>
    <row r="264" spans="2:3" ht="15">
      <c r="B264" s="307"/>
      <c r="C264" s="307"/>
    </row>
    <row r="265" spans="2:3" ht="15">
      <c r="B265" s="307"/>
      <c r="C265" s="307"/>
    </row>
    <row r="266" spans="2:3" ht="15">
      <c r="B266" s="307"/>
      <c r="C266" s="307"/>
    </row>
    <row r="267" spans="2:3" ht="15">
      <c r="B267" s="307"/>
      <c r="C267" s="307"/>
    </row>
    <row r="268" spans="2:3" ht="15">
      <c r="B268" s="307"/>
      <c r="C268" s="307"/>
    </row>
    <row r="269" spans="2:3" ht="15">
      <c r="B269" s="307"/>
      <c r="C269" s="307"/>
    </row>
    <row r="270" spans="2:3" ht="15">
      <c r="B270" s="307"/>
      <c r="C270" s="307"/>
    </row>
    <row r="271" spans="2:3" ht="15">
      <c r="B271" s="307"/>
      <c r="C271" s="307"/>
    </row>
    <row r="272" spans="2:3" ht="15">
      <c r="B272" s="307"/>
      <c r="C272" s="307"/>
    </row>
    <row r="273" spans="2:3" ht="15">
      <c r="B273" s="307"/>
      <c r="C273" s="307"/>
    </row>
    <row r="274" spans="2:3" ht="15">
      <c r="B274" s="307"/>
      <c r="C274" s="307"/>
    </row>
    <row r="275" spans="2:3" ht="15">
      <c r="B275" s="307"/>
      <c r="C275" s="307"/>
    </row>
    <row r="276" spans="2:3" ht="15">
      <c r="B276" s="307"/>
      <c r="C276" s="307"/>
    </row>
    <row r="277" spans="2:3" ht="15">
      <c r="B277" s="307"/>
      <c r="C277" s="307"/>
    </row>
    <row r="278" spans="2:3" ht="15">
      <c r="B278" s="307"/>
      <c r="C278" s="307"/>
    </row>
    <row r="279" spans="2:3" ht="15">
      <c r="B279" s="307"/>
      <c r="C279" s="307"/>
    </row>
    <row r="280" spans="2:3" ht="15">
      <c r="B280" s="307"/>
      <c r="C280" s="307"/>
    </row>
    <row r="281" spans="2:3" ht="15">
      <c r="B281" s="307"/>
      <c r="C281" s="307"/>
    </row>
    <row r="282" spans="2:3" ht="15">
      <c r="B282" s="307"/>
      <c r="C282" s="307"/>
    </row>
    <row r="283" spans="2:3" ht="15">
      <c r="B283" s="307"/>
      <c r="C283" s="307"/>
    </row>
    <row r="284" spans="2:3" ht="15">
      <c r="B284" s="307"/>
      <c r="C284" s="307"/>
    </row>
    <row r="285" spans="2:3" ht="15">
      <c r="B285" s="307"/>
      <c r="C285" s="307"/>
    </row>
    <row r="286" spans="2:3" ht="15">
      <c r="B286" s="307"/>
      <c r="C286" s="307"/>
    </row>
    <row r="287" spans="2:3" ht="15">
      <c r="B287" s="307"/>
      <c r="C287" s="307"/>
    </row>
    <row r="288" spans="2:3" ht="15">
      <c r="B288" s="307"/>
      <c r="C288" s="307"/>
    </row>
    <row r="289" spans="2:3" ht="15">
      <c r="B289" s="307"/>
      <c r="C289" s="307"/>
    </row>
    <row r="290" spans="2:3" ht="15">
      <c r="B290" s="307"/>
      <c r="C290" s="307"/>
    </row>
    <row r="291" spans="2:3" ht="15">
      <c r="B291" s="307"/>
      <c r="C291" s="307"/>
    </row>
    <row r="292" spans="2:3" ht="15">
      <c r="B292" s="307"/>
      <c r="C292" s="307"/>
    </row>
    <row r="293" spans="2:3" ht="15">
      <c r="B293" s="307"/>
      <c r="C293" s="307"/>
    </row>
    <row r="294" spans="2:3" ht="15">
      <c r="B294" s="307"/>
      <c r="C294" s="307"/>
    </row>
    <row r="295" spans="2:3" ht="15">
      <c r="B295" s="307"/>
      <c r="C295" s="307"/>
    </row>
    <row r="296" spans="2:3" ht="15">
      <c r="B296" s="307"/>
      <c r="C296" s="307"/>
    </row>
    <row r="297" spans="2:3" ht="15">
      <c r="B297" s="307"/>
      <c r="C297" s="307"/>
    </row>
    <row r="298" spans="2:3" ht="15">
      <c r="B298" s="307"/>
      <c r="C298" s="307"/>
    </row>
    <row r="299" spans="2:3" ht="15">
      <c r="B299" s="307"/>
      <c r="C299" s="307"/>
    </row>
  </sheetData>
  <mergeCells count="4">
    <mergeCell ref="C3:D3"/>
    <mergeCell ref="C4:D4"/>
    <mergeCell ref="C6:D6"/>
    <mergeCell ref="B8:C8"/>
  </mergeCells>
  <printOptions/>
  <pageMargins left="0.75" right="0.38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6"/>
  <sheetViews>
    <sheetView workbookViewId="0" topLeftCell="A7">
      <selection activeCell="C18" sqref="C18"/>
    </sheetView>
  </sheetViews>
  <sheetFormatPr defaultColWidth="9.00390625" defaultRowHeight="12.75"/>
  <cols>
    <col min="1" max="1" width="31.25390625" style="13" customWidth="1"/>
    <col min="2" max="2" width="73.625" style="5" customWidth="1"/>
    <col min="3" max="3" width="20.875" style="252" customWidth="1"/>
    <col min="4" max="4" width="2.625" style="4" customWidth="1"/>
    <col min="5" max="16384" width="9.125" style="4" customWidth="1"/>
  </cols>
  <sheetData>
    <row r="1" spans="2:4" ht="15.75">
      <c r="B1" s="11"/>
      <c r="C1" s="45"/>
      <c r="D1" s="44" t="s">
        <v>548</v>
      </c>
    </row>
    <row r="2" spans="2:4" ht="15.75">
      <c r="B2" s="11"/>
      <c r="C2" s="45"/>
      <c r="D2" s="44" t="s">
        <v>230</v>
      </c>
    </row>
    <row r="3" spans="2:4" ht="12.75" customHeight="1">
      <c r="B3" s="424" t="s">
        <v>229</v>
      </c>
      <c r="C3" s="424"/>
      <c r="D3" s="424"/>
    </row>
    <row r="4" spans="2:4" ht="15">
      <c r="B4" s="424" t="s">
        <v>631</v>
      </c>
      <c r="C4" s="424"/>
      <c r="D4" s="424"/>
    </row>
    <row r="5" spans="2:4" ht="15.75">
      <c r="B5" s="11"/>
      <c r="C5" s="44"/>
      <c r="D5" s="44" t="s">
        <v>146</v>
      </c>
    </row>
    <row r="6" spans="2:4" ht="18.75" customHeight="1">
      <c r="B6" s="424" t="s">
        <v>148</v>
      </c>
      <c r="C6" s="424"/>
      <c r="D6" s="424"/>
    </row>
    <row r="7" spans="1:3" s="9" customFormat="1" ht="76.5" customHeight="1">
      <c r="A7" s="308" t="s">
        <v>150</v>
      </c>
      <c r="B7" s="309"/>
      <c r="C7" s="308"/>
    </row>
    <row r="8" spans="1:3" ht="25.5" customHeight="1">
      <c r="A8" s="310"/>
      <c r="B8" s="311"/>
      <c r="C8" s="312" t="s">
        <v>549</v>
      </c>
    </row>
    <row r="9" spans="1:3" s="307" customFormat="1" ht="75" customHeight="1">
      <c r="A9" s="262" t="s">
        <v>506</v>
      </c>
      <c r="B9" s="313" t="s">
        <v>139</v>
      </c>
      <c r="C9" s="256" t="s">
        <v>140</v>
      </c>
    </row>
    <row r="10" spans="1:3" s="9" customFormat="1" ht="15.75">
      <c r="A10" s="256" t="s">
        <v>141</v>
      </c>
      <c r="B10" s="314" t="s">
        <v>774</v>
      </c>
      <c r="C10" s="315"/>
    </row>
    <row r="11" spans="1:3" s="9" customFormat="1" ht="33" customHeight="1">
      <c r="A11" s="256" t="s">
        <v>142</v>
      </c>
      <c r="B11" s="316" t="s">
        <v>143</v>
      </c>
      <c r="C11" s="318"/>
    </row>
    <row r="12" spans="1:3" ht="40.5" customHeight="1">
      <c r="A12" s="270" t="s">
        <v>63</v>
      </c>
      <c r="B12" s="276" t="s">
        <v>777</v>
      </c>
      <c r="C12" s="317">
        <v>100</v>
      </c>
    </row>
    <row r="13" spans="1:3" s="252" customFormat="1" ht="14.25">
      <c r="A13" s="319"/>
      <c r="B13" s="7"/>
      <c r="C13" s="34"/>
    </row>
    <row r="14" spans="1:3" s="252" customFormat="1" ht="14.25">
      <c r="A14" s="320"/>
      <c r="B14" s="7"/>
      <c r="C14" s="34"/>
    </row>
    <row r="15" spans="1:3" ht="14.25">
      <c r="A15" s="321"/>
      <c r="B15" s="8"/>
      <c r="C15" s="34"/>
    </row>
    <row r="16" spans="1:3" ht="15.75">
      <c r="A16" s="322"/>
      <c r="B16" s="8"/>
      <c r="C16" s="34"/>
    </row>
    <row r="17" spans="1:3" ht="14.25">
      <c r="A17" s="8"/>
      <c r="B17" s="8"/>
      <c r="C17" s="34"/>
    </row>
    <row r="18" spans="1:3" ht="14.25">
      <c r="A18" s="321"/>
      <c r="B18" s="8"/>
      <c r="C18" s="34"/>
    </row>
    <row r="19" spans="1:3" ht="14.25">
      <c r="A19" s="321"/>
      <c r="B19" s="8"/>
      <c r="C19" s="34"/>
    </row>
    <row r="20" spans="1:3" ht="14.25">
      <c r="A20" s="321"/>
      <c r="B20" s="8"/>
      <c r="C20" s="34"/>
    </row>
    <row r="21" spans="1:3" ht="14.25">
      <c r="A21" s="321"/>
      <c r="B21" s="8"/>
      <c r="C21" s="34"/>
    </row>
    <row r="22" spans="1:3" ht="14.25">
      <c r="A22" s="321"/>
      <c r="B22" s="8"/>
      <c r="C22" s="34"/>
    </row>
    <row r="23" spans="1:3" ht="14.25">
      <c r="A23" s="321"/>
      <c r="B23" s="8"/>
      <c r="C23" s="34"/>
    </row>
    <row r="24" spans="1:3" ht="14.25">
      <c r="A24" s="321"/>
      <c r="B24" s="8"/>
      <c r="C24" s="34"/>
    </row>
    <row r="25" spans="1:3" ht="14.25">
      <c r="A25" s="321"/>
      <c r="B25" s="8"/>
      <c r="C25" s="7"/>
    </row>
    <row r="26" spans="1:3" ht="14.25">
      <c r="A26" s="321"/>
      <c r="B26" s="8"/>
      <c r="C26" s="7"/>
    </row>
    <row r="27" spans="1:3" ht="14.25">
      <c r="A27" s="321"/>
      <c r="B27" s="8"/>
      <c r="C27" s="7"/>
    </row>
    <row r="28" spans="1:3" ht="14.25">
      <c r="A28" s="321"/>
      <c r="B28" s="8"/>
      <c r="C28" s="7"/>
    </row>
    <row r="29" spans="1:3" ht="14.25">
      <c r="A29" s="321"/>
      <c r="B29" s="8"/>
      <c r="C29" s="7"/>
    </row>
    <row r="30" spans="1:3" ht="14.25">
      <c r="A30" s="321"/>
      <c r="B30" s="8"/>
      <c r="C30" s="7"/>
    </row>
    <row r="31" spans="1:3" ht="14.25">
      <c r="A31" s="321"/>
      <c r="B31" s="8"/>
      <c r="C31" s="7"/>
    </row>
    <row r="32" spans="1:3" ht="14.25">
      <c r="A32" s="321"/>
      <c r="B32" s="8"/>
      <c r="C32" s="7"/>
    </row>
    <row r="33" spans="1:3" ht="14.25">
      <c r="A33" s="321"/>
      <c r="B33" s="8"/>
      <c r="C33" s="7"/>
    </row>
    <row r="34" spans="1:3" ht="14.25">
      <c r="A34" s="321"/>
      <c r="B34" s="8"/>
      <c r="C34" s="7"/>
    </row>
    <row r="35" spans="1:3" ht="14.25">
      <c r="A35" s="321"/>
      <c r="B35" s="8"/>
      <c r="C35" s="7"/>
    </row>
    <row r="36" spans="1:3" ht="14.25">
      <c r="A36" s="321"/>
      <c r="B36" s="8"/>
      <c r="C36" s="7"/>
    </row>
    <row r="37" spans="1:3" ht="14.25">
      <c r="A37" s="321"/>
      <c r="B37" s="8"/>
      <c r="C37" s="7"/>
    </row>
    <row r="38" spans="1:3" ht="14.25">
      <c r="A38" s="321"/>
      <c r="B38" s="8"/>
      <c r="C38" s="7"/>
    </row>
    <row r="39" spans="1:3" ht="14.25">
      <c r="A39" s="321"/>
      <c r="B39" s="8"/>
      <c r="C39" s="7"/>
    </row>
    <row r="40" spans="1:3" ht="14.25">
      <c r="A40" s="321"/>
      <c r="B40" s="8"/>
      <c r="C40" s="7"/>
    </row>
    <row r="41" spans="1:3" ht="14.25">
      <c r="A41" s="321"/>
      <c r="B41" s="8"/>
      <c r="C41" s="7"/>
    </row>
    <row r="42" spans="1:3" ht="14.25">
      <c r="A42" s="321"/>
      <c r="B42" s="8"/>
      <c r="C42" s="7"/>
    </row>
    <row r="43" spans="1:3" ht="14.25">
      <c r="A43" s="321"/>
      <c r="B43" s="8"/>
      <c r="C43" s="7"/>
    </row>
    <row r="44" spans="1:3" ht="14.25">
      <c r="A44" s="321"/>
      <c r="B44" s="8"/>
      <c r="C44" s="7"/>
    </row>
    <row r="45" spans="1:3" ht="14.25">
      <c r="A45" s="321"/>
      <c r="B45" s="8"/>
      <c r="C45" s="7"/>
    </row>
    <row r="46" spans="1:3" ht="14.25">
      <c r="A46" s="321"/>
      <c r="B46" s="8"/>
      <c r="C46" s="7"/>
    </row>
    <row r="47" spans="1:3" ht="14.25">
      <c r="A47" s="321"/>
      <c r="B47" s="8"/>
      <c r="C47" s="7"/>
    </row>
    <row r="48" spans="1:3" ht="14.25">
      <c r="A48" s="321"/>
      <c r="B48" s="8"/>
      <c r="C48" s="7"/>
    </row>
    <row r="49" spans="1:3" ht="14.25">
      <c r="A49" s="321"/>
      <c r="B49" s="8"/>
      <c r="C49" s="7"/>
    </row>
    <row r="50" spans="1:3" ht="14.25">
      <c r="A50" s="321"/>
      <c r="B50" s="8"/>
      <c r="C50" s="7"/>
    </row>
    <row r="51" spans="1:3" ht="14.25">
      <c r="A51" s="321"/>
      <c r="B51" s="8"/>
      <c r="C51" s="7"/>
    </row>
    <row r="52" spans="1:3" ht="14.25">
      <c r="A52" s="321"/>
      <c r="B52" s="8"/>
      <c r="C52" s="7"/>
    </row>
    <row r="53" spans="1:3" ht="14.25">
      <c r="A53" s="321"/>
      <c r="B53" s="8"/>
      <c r="C53" s="7"/>
    </row>
    <row r="54" spans="1:3" ht="14.25">
      <c r="A54" s="321"/>
      <c r="B54" s="8"/>
      <c r="C54" s="7"/>
    </row>
    <row r="55" spans="1:3" ht="14.25">
      <c r="A55" s="321"/>
      <c r="B55" s="8"/>
      <c r="C55" s="7"/>
    </row>
    <row r="56" spans="1:3" ht="14.25">
      <c r="A56" s="321"/>
      <c r="B56" s="8"/>
      <c r="C56" s="7"/>
    </row>
    <row r="57" spans="1:3" ht="14.25">
      <c r="A57" s="321"/>
      <c r="B57" s="8"/>
      <c r="C57" s="7"/>
    </row>
    <row r="58" spans="1:3" ht="14.25">
      <c r="A58" s="321"/>
      <c r="B58" s="8"/>
      <c r="C58" s="7"/>
    </row>
    <row r="59" spans="1:3" ht="14.25">
      <c r="A59" s="321"/>
      <c r="B59" s="8"/>
      <c r="C59" s="7"/>
    </row>
    <row r="60" spans="1:3" ht="14.25">
      <c r="A60" s="321"/>
      <c r="B60" s="8"/>
      <c r="C60" s="7"/>
    </row>
    <row r="61" spans="1:3" ht="14.25">
      <c r="A61" s="321"/>
      <c r="B61" s="8"/>
      <c r="C61" s="7"/>
    </row>
    <row r="62" spans="1:3" ht="14.25">
      <c r="A62" s="321"/>
      <c r="B62" s="8"/>
      <c r="C62" s="7"/>
    </row>
    <row r="63" spans="1:3" ht="14.25">
      <c r="A63" s="321"/>
      <c r="B63" s="8"/>
      <c r="C63" s="7"/>
    </row>
    <row r="64" spans="1:3" ht="14.25">
      <c r="A64" s="321"/>
      <c r="B64" s="8"/>
      <c r="C64" s="7"/>
    </row>
    <row r="65" spans="1:3" ht="14.25">
      <c r="A65" s="321"/>
      <c r="B65" s="8"/>
      <c r="C65" s="7"/>
    </row>
    <row r="66" spans="1:3" ht="14.25">
      <c r="A66" s="321"/>
      <c r="B66" s="8"/>
      <c r="C66" s="7"/>
    </row>
    <row r="67" spans="1:3" ht="14.25">
      <c r="A67" s="321"/>
      <c r="B67" s="8"/>
      <c r="C67" s="7"/>
    </row>
    <row r="68" spans="1:3" ht="14.25">
      <c r="A68" s="321"/>
      <c r="B68" s="8"/>
      <c r="C68" s="7"/>
    </row>
    <row r="69" spans="1:3" ht="14.25">
      <c r="A69" s="321"/>
      <c r="B69" s="8"/>
      <c r="C69" s="7"/>
    </row>
    <row r="70" spans="1:3" ht="14.25">
      <c r="A70" s="321"/>
      <c r="B70" s="8"/>
      <c r="C70" s="7"/>
    </row>
    <row r="71" spans="1:3" ht="14.25">
      <c r="A71" s="321"/>
      <c r="B71" s="8"/>
      <c r="C71" s="7"/>
    </row>
    <row r="72" spans="1:3" ht="14.25">
      <c r="A72" s="321"/>
      <c r="B72" s="8"/>
      <c r="C72" s="7"/>
    </row>
    <row r="73" spans="1:3" ht="14.25">
      <c r="A73" s="321"/>
      <c r="B73" s="8"/>
      <c r="C73" s="7"/>
    </row>
    <row r="74" spans="1:3" ht="14.25">
      <c r="A74" s="321"/>
      <c r="B74" s="8"/>
      <c r="C74" s="7"/>
    </row>
    <row r="75" spans="1:3" ht="14.25">
      <c r="A75" s="321"/>
      <c r="B75" s="8"/>
      <c r="C75" s="7"/>
    </row>
    <row r="76" spans="1:3" ht="14.25">
      <c r="A76" s="321"/>
      <c r="B76" s="8"/>
      <c r="C76" s="7"/>
    </row>
    <row r="77" spans="1:3" ht="14.25">
      <c r="A77" s="321"/>
      <c r="B77" s="8"/>
      <c r="C77" s="7"/>
    </row>
    <row r="78" spans="1:3" ht="14.25">
      <c r="A78" s="321"/>
      <c r="B78" s="8"/>
      <c r="C78" s="7"/>
    </row>
    <row r="79" spans="1:3" ht="14.25">
      <c r="A79" s="321"/>
      <c r="B79" s="8"/>
      <c r="C79" s="7"/>
    </row>
    <row r="80" spans="1:3" ht="14.25">
      <c r="A80" s="321"/>
      <c r="B80" s="8"/>
      <c r="C80" s="7"/>
    </row>
    <row r="81" spans="1:3" ht="14.25">
      <c r="A81" s="321"/>
      <c r="B81" s="8"/>
      <c r="C81" s="7"/>
    </row>
    <row r="82" spans="1:3" ht="14.25">
      <c r="A82" s="321"/>
      <c r="B82" s="8"/>
      <c r="C82" s="7"/>
    </row>
    <row r="83" spans="1:3" ht="14.25">
      <c r="A83" s="321"/>
      <c r="B83" s="8"/>
      <c r="C83" s="7"/>
    </row>
    <row r="84" spans="1:3" ht="14.25">
      <c r="A84" s="321"/>
      <c r="B84" s="8"/>
      <c r="C84" s="7"/>
    </row>
    <row r="85" spans="1:3" ht="14.25">
      <c r="A85" s="321"/>
      <c r="B85" s="8"/>
      <c r="C85" s="7"/>
    </row>
    <row r="86" spans="1:3" ht="14.25">
      <c r="A86" s="321"/>
      <c r="B86" s="8"/>
      <c r="C86" s="7"/>
    </row>
    <row r="87" spans="1:3" ht="14.25">
      <c r="A87" s="321"/>
      <c r="B87" s="8"/>
      <c r="C87" s="7"/>
    </row>
    <row r="88" spans="1:3" ht="14.25">
      <c r="A88" s="321"/>
      <c r="B88" s="8"/>
      <c r="C88" s="7"/>
    </row>
    <row r="89" spans="1:3" ht="14.25">
      <c r="A89" s="321"/>
      <c r="B89" s="8"/>
      <c r="C89" s="7"/>
    </row>
    <row r="90" spans="1:3" ht="14.25">
      <c r="A90" s="321"/>
      <c r="B90" s="8"/>
      <c r="C90" s="7"/>
    </row>
    <row r="91" spans="1:3" ht="14.25">
      <c r="A91" s="321"/>
      <c r="B91" s="8"/>
      <c r="C91" s="7"/>
    </row>
    <row r="92" spans="1:3" ht="14.25">
      <c r="A92" s="321"/>
      <c r="B92" s="8"/>
      <c r="C92" s="7"/>
    </row>
    <row r="93" spans="1:3" ht="14.25">
      <c r="A93" s="321"/>
      <c r="B93" s="8"/>
      <c r="C93" s="7"/>
    </row>
    <row r="94" spans="1:3" ht="14.25">
      <c r="A94" s="321"/>
      <c r="B94" s="8"/>
      <c r="C94" s="7"/>
    </row>
    <row r="95" spans="1:3" ht="14.25">
      <c r="A95" s="321"/>
      <c r="B95" s="8"/>
      <c r="C95" s="7"/>
    </row>
    <row r="96" spans="1:3" ht="14.25">
      <c r="A96" s="321"/>
      <c r="B96" s="8"/>
      <c r="C96" s="7"/>
    </row>
    <row r="97" spans="1:3" ht="14.25">
      <c r="A97" s="321"/>
      <c r="B97" s="8"/>
      <c r="C97" s="7"/>
    </row>
    <row r="98" spans="1:3" ht="14.25">
      <c r="A98" s="321"/>
      <c r="B98" s="8"/>
      <c r="C98" s="7"/>
    </row>
    <row r="99" spans="1:3" ht="14.25">
      <c r="A99" s="321"/>
      <c r="B99" s="8"/>
      <c r="C99" s="7"/>
    </row>
    <row r="100" spans="1:3" ht="14.25">
      <c r="A100" s="321"/>
      <c r="B100" s="8"/>
      <c r="C100" s="7"/>
    </row>
    <row r="101" spans="1:3" ht="14.25">
      <c r="A101" s="321"/>
      <c r="B101" s="8"/>
      <c r="C101" s="7"/>
    </row>
    <row r="102" spans="1:3" ht="14.25">
      <c r="A102" s="321"/>
      <c r="B102" s="8"/>
      <c r="C102" s="7"/>
    </row>
    <row r="103" spans="1:3" ht="14.25">
      <c r="A103" s="321"/>
      <c r="B103" s="8"/>
      <c r="C103" s="7"/>
    </row>
    <row r="104" spans="1:3" ht="14.25">
      <c r="A104" s="321"/>
      <c r="C104" s="7"/>
    </row>
    <row r="105" spans="1:3" ht="14.25">
      <c r="A105" s="321"/>
      <c r="C105" s="7"/>
    </row>
    <row r="106" spans="1:3" ht="14.25">
      <c r="A106" s="321"/>
      <c r="C106" s="7"/>
    </row>
    <row r="107" spans="1:3" ht="14.25">
      <c r="A107" s="321"/>
      <c r="C107" s="7"/>
    </row>
    <row r="108" spans="1:3" ht="14.25">
      <c r="A108" s="321"/>
      <c r="C108" s="7"/>
    </row>
    <row r="109" spans="1:3" ht="14.25">
      <c r="A109" s="321"/>
      <c r="C109" s="7"/>
    </row>
    <row r="110" spans="1:3" ht="14.25">
      <c r="A110" s="321"/>
      <c r="C110" s="7"/>
    </row>
    <row r="111" spans="1:3" ht="14.25">
      <c r="A111" s="321"/>
      <c r="C111" s="7"/>
    </row>
    <row r="112" spans="1:3" ht="14.25">
      <c r="A112" s="321"/>
      <c r="C112" s="7"/>
    </row>
    <row r="113" spans="1:3" ht="14.25">
      <c r="A113" s="321"/>
      <c r="C113" s="7"/>
    </row>
    <row r="114" spans="1:3" ht="14.25">
      <c r="A114" s="321"/>
      <c r="C114" s="7"/>
    </row>
    <row r="115" spans="1:3" ht="14.25">
      <c r="A115" s="321"/>
      <c r="C115" s="7"/>
    </row>
    <row r="116" spans="1:3" ht="14.25">
      <c r="A116" s="321"/>
      <c r="C116" s="7"/>
    </row>
    <row r="117" spans="1:3" ht="14.25">
      <c r="A117" s="321"/>
      <c r="C117" s="7"/>
    </row>
    <row r="118" spans="1:3" ht="14.25">
      <c r="A118" s="321"/>
      <c r="C118" s="7"/>
    </row>
    <row r="119" spans="1:3" ht="14.25">
      <c r="A119" s="321"/>
      <c r="C119" s="7"/>
    </row>
    <row r="120" spans="1:3" ht="14.25">
      <c r="A120" s="321"/>
      <c r="C120" s="7"/>
    </row>
    <row r="121" spans="1:3" ht="14.25">
      <c r="A121" s="321"/>
      <c r="C121" s="7"/>
    </row>
    <row r="122" spans="1:3" ht="14.25">
      <c r="A122" s="321"/>
      <c r="C122" s="7"/>
    </row>
    <row r="123" spans="1:3" ht="14.25">
      <c r="A123" s="321"/>
      <c r="C123" s="7"/>
    </row>
    <row r="124" spans="1:3" ht="14.25">
      <c r="A124" s="321"/>
      <c r="C124" s="7"/>
    </row>
    <row r="125" spans="1:3" ht="14.25">
      <c r="A125" s="321"/>
      <c r="C125" s="7"/>
    </row>
    <row r="126" spans="1:3" ht="14.25">
      <c r="A126" s="321"/>
      <c r="C126" s="7"/>
    </row>
    <row r="127" spans="1:3" ht="14.25">
      <c r="A127" s="321"/>
      <c r="C127" s="7"/>
    </row>
    <row r="128" spans="1:3" ht="14.25">
      <c r="A128" s="321"/>
      <c r="C128" s="7"/>
    </row>
    <row r="129" spans="1:3" ht="14.25">
      <c r="A129" s="321"/>
      <c r="C129" s="7"/>
    </row>
    <row r="130" spans="1:3" ht="14.25">
      <c r="A130" s="321"/>
      <c r="C130" s="7"/>
    </row>
    <row r="131" spans="1:3" ht="14.25">
      <c r="A131" s="321"/>
      <c r="C131" s="7"/>
    </row>
    <row r="132" spans="1:3" ht="14.25">
      <c r="A132" s="321"/>
      <c r="C132" s="7"/>
    </row>
    <row r="133" spans="1:3" ht="14.25">
      <c r="A133" s="321"/>
      <c r="C133" s="7"/>
    </row>
    <row r="134" spans="1:3" ht="14.25">
      <c r="A134" s="321"/>
      <c r="C134" s="7"/>
    </row>
    <row r="135" spans="1:3" ht="14.25">
      <c r="A135" s="321"/>
      <c r="C135" s="7"/>
    </row>
    <row r="136" spans="1:3" ht="14.25">
      <c r="A136" s="321"/>
      <c r="C136" s="7"/>
    </row>
    <row r="137" spans="1:3" ht="14.25">
      <c r="A137" s="321"/>
      <c r="C137" s="7"/>
    </row>
    <row r="138" spans="1:3" ht="14.25">
      <c r="A138" s="321"/>
      <c r="C138" s="7"/>
    </row>
    <row r="139" spans="1:3" ht="14.25">
      <c r="A139" s="321"/>
      <c r="C139" s="7"/>
    </row>
    <row r="140" spans="1:3" ht="14.25">
      <c r="A140" s="321"/>
      <c r="C140" s="7"/>
    </row>
    <row r="141" spans="1:3" ht="14.25">
      <c r="A141" s="321"/>
      <c r="C141" s="7"/>
    </row>
    <row r="142" spans="1:3" ht="14.25">
      <c r="A142" s="321"/>
      <c r="C142" s="7"/>
    </row>
    <row r="143" spans="1:3" ht="14.25">
      <c r="A143" s="321"/>
      <c r="C143" s="7"/>
    </row>
    <row r="144" spans="1:3" ht="14.25">
      <c r="A144" s="321"/>
      <c r="C144" s="7"/>
    </row>
    <row r="145" spans="1:3" ht="14.25">
      <c r="A145" s="321"/>
      <c r="C145" s="7"/>
    </row>
    <row r="146" spans="1:3" ht="14.25">
      <c r="A146" s="321"/>
      <c r="C146" s="7"/>
    </row>
    <row r="147" spans="1:3" ht="14.25">
      <c r="A147" s="321"/>
      <c r="C147" s="7"/>
    </row>
    <row r="148" spans="1:3" ht="14.25">
      <c r="A148" s="321"/>
      <c r="C148" s="7"/>
    </row>
    <row r="149" spans="1:3" ht="14.25">
      <c r="A149" s="321"/>
      <c r="C149" s="7"/>
    </row>
    <row r="150" spans="1:3" ht="14.25">
      <c r="A150" s="321"/>
      <c r="C150" s="7"/>
    </row>
    <row r="151" spans="1:3" ht="14.25">
      <c r="A151" s="321"/>
      <c r="C151" s="7"/>
    </row>
    <row r="152" spans="1:3" ht="14.25">
      <c r="A152" s="321"/>
      <c r="C152" s="7"/>
    </row>
    <row r="153" spans="1:3" ht="14.25">
      <c r="A153" s="321"/>
      <c r="C153" s="7"/>
    </row>
    <row r="154" spans="1:3" ht="14.25">
      <c r="A154" s="321"/>
      <c r="C154" s="7"/>
    </row>
    <row r="155" spans="1:3" ht="14.25">
      <c r="A155" s="321"/>
      <c r="C155" s="7"/>
    </row>
    <row r="156" spans="1:3" ht="14.25">
      <c r="A156" s="321"/>
      <c r="C156" s="7"/>
    </row>
    <row r="157" spans="1:3" ht="14.25">
      <c r="A157" s="321"/>
      <c r="C157" s="7"/>
    </row>
    <row r="158" spans="1:3" ht="14.25">
      <c r="A158" s="321"/>
      <c r="C158" s="7"/>
    </row>
    <row r="159" spans="1:3" ht="14.25">
      <c r="A159" s="321"/>
      <c r="C159" s="7"/>
    </row>
    <row r="160" spans="1:3" ht="14.25">
      <c r="A160" s="321"/>
      <c r="C160" s="7"/>
    </row>
    <row r="161" spans="1:3" ht="14.25">
      <c r="A161" s="321"/>
      <c r="C161" s="7"/>
    </row>
    <row r="162" spans="1:3" ht="14.25">
      <c r="A162" s="321"/>
      <c r="C162" s="7"/>
    </row>
    <row r="163" spans="1:3" ht="14.25">
      <c r="A163" s="321"/>
      <c r="C163" s="7"/>
    </row>
    <row r="164" spans="1:3" ht="14.25">
      <c r="A164" s="321"/>
      <c r="C164" s="7"/>
    </row>
    <row r="165" spans="1:3" ht="14.25">
      <c r="A165" s="321"/>
      <c r="C165" s="7"/>
    </row>
    <row r="166" spans="1:3" ht="14.25">
      <c r="A166" s="321"/>
      <c r="C166" s="7"/>
    </row>
    <row r="167" spans="1:3" ht="14.25">
      <c r="A167" s="321"/>
      <c r="C167" s="7"/>
    </row>
    <row r="168" spans="1:3" ht="14.25">
      <c r="A168" s="321"/>
      <c r="C168" s="7"/>
    </row>
    <row r="169" spans="1:3" ht="14.25">
      <c r="A169" s="321"/>
      <c r="C169" s="7"/>
    </row>
    <row r="170" spans="1:3" ht="14.25">
      <c r="A170" s="321"/>
      <c r="C170" s="7"/>
    </row>
    <row r="171" spans="1:3" ht="14.25">
      <c r="A171" s="321"/>
      <c r="C171" s="7"/>
    </row>
    <row r="172" spans="1:3" ht="14.25">
      <c r="A172" s="321"/>
      <c r="C172" s="7"/>
    </row>
    <row r="173" spans="1:3" ht="14.25">
      <c r="A173" s="321"/>
      <c r="C173" s="7"/>
    </row>
    <row r="174" spans="1:3" ht="14.25">
      <c r="A174" s="321"/>
      <c r="C174" s="7"/>
    </row>
    <row r="175" spans="1:3" ht="14.25">
      <c r="A175" s="321"/>
      <c r="C175" s="7"/>
    </row>
    <row r="176" spans="1:3" ht="14.25">
      <c r="A176" s="321"/>
      <c r="C176" s="7"/>
    </row>
    <row r="177" spans="1:3" ht="14.25">
      <c r="A177" s="321"/>
      <c r="C177" s="7"/>
    </row>
    <row r="178" spans="1:3" ht="14.25">
      <c r="A178" s="321"/>
      <c r="C178" s="7"/>
    </row>
    <row r="179" spans="1:3" ht="14.25">
      <c r="A179" s="321"/>
      <c r="C179" s="7"/>
    </row>
    <row r="180" spans="1:3" ht="14.25">
      <c r="A180" s="321"/>
      <c r="C180" s="7"/>
    </row>
    <row r="181" spans="1:3" ht="14.25">
      <c r="A181" s="321"/>
      <c r="C181" s="7"/>
    </row>
    <row r="182" spans="1:3" ht="14.25">
      <c r="A182" s="321"/>
      <c r="C182" s="7"/>
    </row>
    <row r="183" spans="1:3" ht="14.25">
      <c r="A183" s="321"/>
      <c r="C183" s="7"/>
    </row>
    <row r="184" spans="1:3" ht="14.25">
      <c r="A184" s="321"/>
      <c r="C184" s="7"/>
    </row>
    <row r="185" spans="1:3" ht="14.25">
      <c r="A185" s="321"/>
      <c r="C185" s="7"/>
    </row>
    <row r="186" spans="1:3" ht="14.25">
      <c r="A186" s="321"/>
      <c r="C186" s="7"/>
    </row>
    <row r="187" spans="1:3" ht="14.25">
      <c r="A187" s="321"/>
      <c r="C187" s="7"/>
    </row>
    <row r="188" spans="1:3" ht="14.25">
      <c r="A188" s="321"/>
      <c r="C188" s="7"/>
    </row>
    <row r="189" spans="1:3" ht="14.25">
      <c r="A189" s="321"/>
      <c r="C189" s="7"/>
    </row>
    <row r="190" spans="1:3" ht="14.25">
      <c r="A190" s="321"/>
      <c r="C190" s="7"/>
    </row>
    <row r="191" spans="1:3" ht="14.25">
      <c r="A191" s="321"/>
      <c r="C191" s="7"/>
    </row>
    <row r="192" spans="1:3" ht="14.25">
      <c r="A192" s="321"/>
      <c r="C192" s="7"/>
    </row>
    <row r="193" spans="1:3" ht="14.25">
      <c r="A193" s="321"/>
      <c r="C193" s="7"/>
    </row>
    <row r="194" spans="1:3" ht="14.25">
      <c r="A194" s="321"/>
      <c r="C194" s="7"/>
    </row>
    <row r="195" spans="1:3" ht="14.25">
      <c r="A195" s="321"/>
      <c r="C195" s="7"/>
    </row>
    <row r="196" spans="1:3" ht="14.25">
      <c r="A196" s="321"/>
      <c r="C196" s="7"/>
    </row>
    <row r="197" spans="1:3" ht="14.25">
      <c r="A197" s="321"/>
      <c r="C197" s="7"/>
    </row>
    <row r="198" spans="1:3" ht="14.25">
      <c r="A198" s="321"/>
      <c r="C198" s="7"/>
    </row>
    <row r="199" spans="1:3" ht="14.25">
      <c r="A199" s="321"/>
      <c r="C199" s="7"/>
    </row>
    <row r="200" spans="1:3" ht="14.25">
      <c r="A200" s="321"/>
      <c r="C200" s="7"/>
    </row>
    <row r="201" spans="1:3" ht="14.25">
      <c r="A201" s="321"/>
      <c r="C201" s="7"/>
    </row>
    <row r="202" spans="1:3" ht="14.25">
      <c r="A202" s="321"/>
      <c r="C202" s="7"/>
    </row>
    <row r="203" spans="1:3" ht="14.25">
      <c r="A203" s="321"/>
      <c r="C203" s="7"/>
    </row>
    <row r="204" spans="1:3" ht="14.25">
      <c r="A204" s="321"/>
      <c r="C204" s="7"/>
    </row>
    <row r="205" spans="1:3" ht="14.25">
      <c r="A205" s="321"/>
      <c r="C205" s="7"/>
    </row>
    <row r="206" spans="1:3" ht="14.25">
      <c r="A206" s="321"/>
      <c r="C206" s="7"/>
    </row>
    <row r="207" spans="1:3" ht="14.25">
      <c r="A207" s="321"/>
      <c r="C207" s="7"/>
    </row>
    <row r="208" spans="1:3" ht="14.25">
      <c r="A208" s="321"/>
      <c r="C208" s="7"/>
    </row>
    <row r="209" spans="1:3" ht="14.25">
      <c r="A209" s="321"/>
      <c r="C209" s="7"/>
    </row>
    <row r="210" spans="1:3" ht="14.25">
      <c r="A210" s="321"/>
      <c r="C210" s="7"/>
    </row>
    <row r="211" spans="1:3" ht="14.25">
      <c r="A211" s="321"/>
      <c r="C211" s="7"/>
    </row>
    <row r="212" spans="1:3" ht="14.25">
      <c r="A212" s="321"/>
      <c r="C212" s="7"/>
    </row>
    <row r="213" spans="1:3" ht="14.25">
      <c r="A213" s="321"/>
      <c r="C213" s="7"/>
    </row>
    <row r="214" spans="1:3" ht="14.25">
      <c r="A214" s="321"/>
      <c r="C214" s="7"/>
    </row>
    <row r="215" spans="1:3" ht="14.25">
      <c r="A215" s="321"/>
      <c r="C215" s="7"/>
    </row>
    <row r="216" spans="1:3" ht="14.25">
      <c r="A216" s="321"/>
      <c r="C216" s="7"/>
    </row>
    <row r="217" spans="1:3" ht="14.25">
      <c r="A217" s="321"/>
      <c r="C217" s="7"/>
    </row>
    <row r="218" spans="1:3" ht="14.25">
      <c r="A218" s="321"/>
      <c r="C218" s="7"/>
    </row>
    <row r="219" spans="1:3" ht="14.25">
      <c r="A219" s="321"/>
      <c r="C219" s="7"/>
    </row>
    <row r="220" spans="1:3" ht="14.25">
      <c r="A220" s="321"/>
      <c r="C220" s="7"/>
    </row>
    <row r="221" spans="1:3" ht="14.25">
      <c r="A221" s="321"/>
      <c r="C221" s="7"/>
    </row>
    <row r="222" spans="1:3" ht="14.25">
      <c r="A222" s="321"/>
      <c r="C222" s="7"/>
    </row>
    <row r="223" spans="1:3" ht="14.25">
      <c r="A223" s="321"/>
      <c r="C223" s="7"/>
    </row>
    <row r="224" spans="1:3" ht="14.25">
      <c r="A224" s="321"/>
      <c r="C224" s="7"/>
    </row>
    <row r="225" spans="1:3" ht="14.25">
      <c r="A225" s="321"/>
      <c r="C225" s="7"/>
    </row>
    <row r="226" spans="1:3" ht="14.25">
      <c r="A226" s="321"/>
      <c r="C226" s="7"/>
    </row>
    <row r="227" spans="1:3" ht="14.25">
      <c r="A227" s="321"/>
      <c r="C227" s="7"/>
    </row>
    <row r="228" spans="1:3" ht="14.25">
      <c r="A228" s="321"/>
      <c r="C228" s="7"/>
    </row>
    <row r="229" spans="1:3" ht="14.25">
      <c r="A229" s="321"/>
      <c r="C229" s="7"/>
    </row>
    <row r="230" spans="1:3" ht="14.25">
      <c r="A230" s="321"/>
      <c r="C230" s="7"/>
    </row>
    <row r="231" spans="1:3" ht="14.25">
      <c r="A231" s="321"/>
      <c r="C231" s="7"/>
    </row>
    <row r="232" spans="1:3" ht="14.25">
      <c r="A232" s="321"/>
      <c r="C232" s="7"/>
    </row>
    <row r="233" spans="1:3" ht="14.25">
      <c r="A233" s="321"/>
      <c r="C233" s="7"/>
    </row>
    <row r="234" spans="1:3" ht="14.25">
      <c r="A234" s="321"/>
      <c r="C234" s="7"/>
    </row>
    <row r="235" spans="1:3" ht="14.25">
      <c r="A235" s="321"/>
      <c r="C235" s="7"/>
    </row>
    <row r="236" spans="1:3" ht="14.25">
      <c r="A236" s="321"/>
      <c r="C236" s="7"/>
    </row>
    <row r="237" spans="1:3" ht="14.25">
      <c r="A237" s="321"/>
      <c r="C237" s="7"/>
    </row>
    <row r="238" spans="1:3" ht="14.25">
      <c r="A238" s="321"/>
      <c r="C238" s="7"/>
    </row>
    <row r="239" spans="1:3" ht="14.25">
      <c r="A239" s="321"/>
      <c r="C239" s="7"/>
    </row>
    <row r="240" spans="1:3" ht="14.25">
      <c r="A240" s="321"/>
      <c r="C240" s="7"/>
    </row>
    <row r="241" spans="1:3" ht="14.25">
      <c r="A241" s="321"/>
      <c r="C241" s="7"/>
    </row>
    <row r="242" spans="1:3" ht="14.25">
      <c r="A242" s="321"/>
      <c r="C242" s="7"/>
    </row>
    <row r="243" spans="1:3" ht="14.25">
      <c r="A243" s="321"/>
      <c r="C243" s="7"/>
    </row>
    <row r="244" spans="1:3" ht="14.25">
      <c r="A244" s="321"/>
      <c r="C244" s="7"/>
    </row>
    <row r="245" spans="1:3" ht="14.25">
      <c r="A245" s="321"/>
      <c r="C245" s="7"/>
    </row>
    <row r="246" spans="1:3" ht="14.25">
      <c r="A246" s="321"/>
      <c r="C246" s="7"/>
    </row>
    <row r="247" spans="1:3" ht="14.25">
      <c r="A247" s="321"/>
      <c r="C247" s="7"/>
    </row>
    <row r="248" spans="1:3" ht="14.25">
      <c r="A248" s="321"/>
      <c r="C248" s="7"/>
    </row>
    <row r="249" spans="1:3" ht="14.25">
      <c r="A249" s="321"/>
      <c r="C249" s="7"/>
    </row>
    <row r="250" spans="1:3" ht="14.25">
      <c r="A250" s="321"/>
      <c r="C250" s="7"/>
    </row>
    <row r="251" spans="1:3" ht="14.25">
      <c r="A251" s="321"/>
      <c r="B251" s="8"/>
      <c r="C251" s="7"/>
    </row>
    <row r="252" spans="1:3" ht="14.25">
      <c r="A252" s="321"/>
      <c r="B252" s="8"/>
      <c r="C252" s="7"/>
    </row>
    <row r="253" spans="1:3" ht="14.25">
      <c r="A253" s="321"/>
      <c r="B253" s="8"/>
      <c r="C253" s="7"/>
    </row>
    <row r="254" spans="1:3" ht="14.25">
      <c r="A254" s="321"/>
      <c r="B254" s="8"/>
      <c r="C254" s="7"/>
    </row>
    <row r="255" spans="1:3" ht="14.25">
      <c r="A255" s="321"/>
      <c r="B255" s="8"/>
      <c r="C255" s="7"/>
    </row>
    <row r="256" spans="1:3" ht="14.25">
      <c r="A256" s="321"/>
      <c r="B256" s="8"/>
      <c r="C256" s="7"/>
    </row>
    <row r="257" spans="1:3" ht="14.25">
      <c r="A257" s="321"/>
      <c r="B257" s="8"/>
      <c r="C257" s="7"/>
    </row>
    <row r="258" spans="1:3" ht="14.25">
      <c r="A258" s="321"/>
      <c r="B258" s="8"/>
      <c r="C258" s="7"/>
    </row>
    <row r="259" spans="1:3" ht="14.25">
      <c r="A259" s="321"/>
      <c r="B259" s="8"/>
      <c r="C259" s="7"/>
    </row>
    <row r="260" spans="1:3" ht="14.25">
      <c r="A260" s="321"/>
      <c r="B260" s="8"/>
      <c r="C260" s="7"/>
    </row>
    <row r="261" spans="1:3" ht="14.25">
      <c r="A261" s="321"/>
      <c r="B261" s="8"/>
      <c r="C261" s="7"/>
    </row>
    <row r="262" spans="1:3" ht="14.25">
      <c r="A262" s="321"/>
      <c r="B262" s="8"/>
      <c r="C262" s="7"/>
    </row>
    <row r="263" spans="1:3" ht="14.25">
      <c r="A263" s="321"/>
      <c r="B263" s="8"/>
      <c r="C263" s="7"/>
    </row>
    <row r="264" spans="1:3" ht="14.25">
      <c r="A264" s="321"/>
      <c r="B264" s="8"/>
      <c r="C264" s="7"/>
    </row>
    <row r="265" spans="1:3" ht="14.25">
      <c r="A265" s="321"/>
      <c r="B265" s="8"/>
      <c r="C265" s="7"/>
    </row>
    <row r="266" spans="1:3" ht="14.25">
      <c r="A266" s="321"/>
      <c r="B266" s="8"/>
      <c r="C266" s="7"/>
    </row>
    <row r="267" spans="1:3" ht="14.25">
      <c r="A267" s="321"/>
      <c r="B267" s="8"/>
      <c r="C267" s="7"/>
    </row>
    <row r="268" spans="1:3" ht="14.25">
      <c r="A268" s="321"/>
      <c r="B268" s="8"/>
      <c r="C268" s="7"/>
    </row>
    <row r="269" spans="1:3" ht="14.25">
      <c r="A269" s="321"/>
      <c r="B269" s="8"/>
      <c r="C269" s="7"/>
    </row>
    <row r="270" spans="1:3" ht="14.25">
      <c r="A270" s="321"/>
      <c r="B270" s="8"/>
      <c r="C270" s="7"/>
    </row>
    <row r="271" spans="1:3" ht="14.25">
      <c r="A271" s="321"/>
      <c r="B271" s="8"/>
      <c r="C271" s="7"/>
    </row>
    <row r="272" spans="1:3" ht="14.25">
      <c r="A272" s="321"/>
      <c r="B272" s="8"/>
      <c r="C272" s="7"/>
    </row>
    <row r="273" spans="1:3" ht="14.25">
      <c r="A273" s="321"/>
      <c r="B273" s="8"/>
      <c r="C273" s="7"/>
    </row>
    <row r="274" spans="1:3" ht="14.25">
      <c r="A274" s="321"/>
      <c r="B274" s="8"/>
      <c r="C274" s="7"/>
    </row>
    <row r="275" spans="1:3" ht="14.25">
      <c r="A275" s="321"/>
      <c r="B275" s="8"/>
      <c r="C275" s="7"/>
    </row>
    <row r="276" spans="1:3" ht="14.25">
      <c r="A276" s="321"/>
      <c r="B276" s="8"/>
      <c r="C276" s="7"/>
    </row>
    <row r="277" spans="1:3" ht="14.25">
      <c r="A277" s="321"/>
      <c r="B277" s="8"/>
      <c r="C277" s="7"/>
    </row>
    <row r="278" spans="1:3" ht="14.25">
      <c r="A278" s="321"/>
      <c r="B278" s="8"/>
      <c r="C278" s="7"/>
    </row>
    <row r="279" spans="1:3" ht="14.25">
      <c r="A279" s="321"/>
      <c r="B279" s="8"/>
      <c r="C279" s="7"/>
    </row>
    <row r="280" spans="1:3" ht="14.25">
      <c r="A280" s="321"/>
      <c r="B280" s="8"/>
      <c r="C280" s="7"/>
    </row>
    <row r="281" spans="1:3" ht="14.25">
      <c r="A281" s="321"/>
      <c r="B281" s="8"/>
      <c r="C281" s="7"/>
    </row>
    <row r="282" spans="1:3" ht="14.25">
      <c r="A282" s="321"/>
      <c r="B282" s="8"/>
      <c r="C282" s="7"/>
    </row>
    <row r="283" spans="1:3" ht="14.25">
      <c r="A283" s="321"/>
      <c r="B283" s="8"/>
      <c r="C283" s="7"/>
    </row>
    <row r="284" spans="1:3" ht="14.25">
      <c r="A284" s="321"/>
      <c r="B284" s="8"/>
      <c r="C284" s="7"/>
    </row>
    <row r="285" spans="1:3" ht="14.25">
      <c r="A285" s="321"/>
      <c r="B285" s="8"/>
      <c r="C285" s="7"/>
    </row>
    <row r="286" spans="1:3" ht="14.25">
      <c r="A286" s="321"/>
      <c r="B286" s="8"/>
      <c r="C286" s="7"/>
    </row>
    <row r="287" spans="1:3" ht="14.25">
      <c r="A287" s="321"/>
      <c r="B287" s="8"/>
      <c r="C287" s="7"/>
    </row>
    <row r="288" spans="1:3" ht="14.25">
      <c r="A288" s="321"/>
      <c r="B288" s="8"/>
      <c r="C288" s="7"/>
    </row>
    <row r="289" spans="1:3" ht="14.25">
      <c r="A289" s="321"/>
      <c r="B289" s="8"/>
      <c r="C289" s="7"/>
    </row>
    <row r="290" spans="1:3" ht="14.25">
      <c r="A290" s="321"/>
      <c r="B290" s="8"/>
      <c r="C290" s="7"/>
    </row>
    <row r="291" spans="1:3" ht="14.25">
      <c r="A291" s="321"/>
      <c r="B291" s="8"/>
      <c r="C291" s="7"/>
    </row>
    <row r="292" spans="1:3" ht="14.25">
      <c r="A292" s="321"/>
      <c r="B292" s="8"/>
      <c r="C292" s="7"/>
    </row>
    <row r="293" spans="1:3" ht="14.25">
      <c r="A293" s="321"/>
      <c r="B293" s="8"/>
      <c r="C293" s="7"/>
    </row>
    <row r="294" spans="1:3" ht="14.25">
      <c r="A294" s="321"/>
      <c r="B294" s="8"/>
      <c r="C294" s="7"/>
    </row>
    <row r="295" spans="1:3" ht="14.25">
      <c r="A295" s="321"/>
      <c r="B295" s="8"/>
      <c r="C295" s="7"/>
    </row>
    <row r="296" spans="1:3" ht="14.25">
      <c r="A296" s="321"/>
      <c r="B296" s="8"/>
      <c r="C296" s="7"/>
    </row>
    <row r="297" spans="1:3" ht="14.25">
      <c r="A297" s="321"/>
      <c r="B297" s="8"/>
      <c r="C297" s="7"/>
    </row>
    <row r="298" spans="1:3" ht="14.25">
      <c r="A298" s="321"/>
      <c r="B298" s="8"/>
      <c r="C298" s="7"/>
    </row>
    <row r="299" spans="1:3" ht="14.25">
      <c r="A299" s="321"/>
      <c r="B299" s="8"/>
      <c r="C299" s="7"/>
    </row>
    <row r="300" spans="1:3" ht="14.25">
      <c r="A300" s="321"/>
      <c r="B300" s="8"/>
      <c r="C300" s="7"/>
    </row>
    <row r="301" spans="1:3" ht="14.25">
      <c r="A301" s="321"/>
      <c r="B301" s="8"/>
      <c r="C301" s="7"/>
    </row>
    <row r="302" spans="1:3" ht="14.25">
      <c r="A302" s="321"/>
      <c r="B302" s="8"/>
      <c r="C302" s="7"/>
    </row>
    <row r="303" spans="1:3" ht="14.25">
      <c r="A303" s="321"/>
      <c r="B303" s="8"/>
      <c r="C303" s="7"/>
    </row>
    <row r="304" spans="1:3" ht="14.25">
      <c r="A304" s="321"/>
      <c r="B304" s="8"/>
      <c r="C304" s="7"/>
    </row>
    <row r="305" spans="1:3" ht="14.25">
      <c r="A305" s="321"/>
      <c r="B305" s="8"/>
      <c r="C305" s="7"/>
    </row>
    <row r="306" spans="1:3" ht="14.25">
      <c r="A306" s="321"/>
      <c r="B306" s="8"/>
      <c r="C306" s="7"/>
    </row>
    <row r="307" spans="1:3" ht="14.25">
      <c r="A307" s="321"/>
      <c r="B307" s="8"/>
      <c r="C307" s="7"/>
    </row>
    <row r="308" spans="1:3" ht="14.25">
      <c r="A308" s="321"/>
      <c r="B308" s="8"/>
      <c r="C308" s="7"/>
    </row>
    <row r="309" spans="1:3" ht="14.25">
      <c r="A309" s="321"/>
      <c r="B309" s="8"/>
      <c r="C309" s="7"/>
    </row>
    <row r="310" spans="1:3" ht="14.25">
      <c r="A310" s="321"/>
      <c r="B310" s="8"/>
      <c r="C310" s="7"/>
    </row>
    <row r="311" spans="1:3" ht="14.25">
      <c r="A311" s="321"/>
      <c r="B311" s="8"/>
      <c r="C311" s="7"/>
    </row>
    <row r="312" spans="1:3" ht="14.25">
      <c r="A312" s="321"/>
      <c r="B312" s="8"/>
      <c r="C312" s="7"/>
    </row>
    <row r="313" spans="1:3" ht="14.25">
      <c r="A313" s="321"/>
      <c r="B313" s="8"/>
      <c r="C313" s="7"/>
    </row>
    <row r="314" spans="1:3" ht="14.25">
      <c r="A314" s="321"/>
      <c r="B314" s="8"/>
      <c r="C314" s="7"/>
    </row>
    <row r="315" spans="1:3" ht="14.25">
      <c r="A315" s="321"/>
      <c r="B315" s="8"/>
      <c r="C315" s="7"/>
    </row>
    <row r="316" spans="1:3" ht="14.25">
      <c r="A316" s="321"/>
      <c r="B316" s="8"/>
      <c r="C316" s="7"/>
    </row>
    <row r="317" spans="1:3" ht="14.25">
      <c r="A317" s="321"/>
      <c r="B317" s="8"/>
      <c r="C317" s="7"/>
    </row>
    <row r="318" spans="1:3" ht="14.25">
      <c r="A318" s="321"/>
      <c r="B318" s="8"/>
      <c r="C318" s="7"/>
    </row>
    <row r="319" spans="1:3" ht="14.25">
      <c r="A319" s="321"/>
      <c r="B319" s="8"/>
      <c r="C319" s="7"/>
    </row>
    <row r="320" spans="1:3" ht="14.25">
      <c r="A320" s="321"/>
      <c r="B320" s="8"/>
      <c r="C320" s="7"/>
    </row>
    <row r="321" spans="1:3" ht="14.25">
      <c r="A321" s="321"/>
      <c r="B321" s="8"/>
      <c r="C321" s="7"/>
    </row>
    <row r="322" spans="1:3" ht="14.25">
      <c r="A322" s="321"/>
      <c r="B322" s="8"/>
      <c r="C322" s="7"/>
    </row>
    <row r="323" spans="1:3" ht="14.25">
      <c r="A323" s="321"/>
      <c r="B323" s="8"/>
      <c r="C323" s="7"/>
    </row>
    <row r="324" spans="1:3" ht="14.25">
      <c r="A324" s="323"/>
      <c r="B324" s="8"/>
      <c r="C324" s="7"/>
    </row>
    <row r="325" spans="1:3" ht="14.25">
      <c r="A325" s="323"/>
      <c r="B325" s="8"/>
      <c r="C325" s="7"/>
    </row>
    <row r="326" spans="1:3" ht="14.25">
      <c r="A326" s="323"/>
      <c r="B326" s="8"/>
      <c r="C326" s="7"/>
    </row>
    <row r="327" spans="1:3" ht="14.25">
      <c r="A327" s="323"/>
      <c r="B327" s="8"/>
      <c r="C327" s="7"/>
    </row>
    <row r="328" spans="1:3" ht="14.25">
      <c r="A328" s="323"/>
      <c r="B328" s="8"/>
      <c r="C328" s="7"/>
    </row>
    <row r="329" spans="1:3" ht="14.25">
      <c r="A329" s="323"/>
      <c r="B329" s="8"/>
      <c r="C329" s="7"/>
    </row>
    <row r="330" spans="1:3" ht="14.25">
      <c r="A330" s="323"/>
      <c r="B330" s="8"/>
      <c r="C330" s="7"/>
    </row>
    <row r="331" spans="1:3" ht="14.25">
      <c r="A331" s="323"/>
      <c r="B331" s="8"/>
      <c r="C331" s="7"/>
    </row>
    <row r="332" spans="1:3" ht="14.25">
      <c r="A332" s="323"/>
      <c r="B332" s="8"/>
      <c r="C332" s="7"/>
    </row>
    <row r="333" spans="1:3" ht="14.25">
      <c r="A333" s="323"/>
      <c r="B333" s="8"/>
      <c r="C333" s="7"/>
    </row>
    <row r="334" spans="1:3" ht="14.25">
      <c r="A334" s="323"/>
      <c r="B334" s="8"/>
      <c r="C334" s="7"/>
    </row>
    <row r="335" spans="1:3" ht="14.25">
      <c r="A335" s="323"/>
      <c r="B335" s="8"/>
      <c r="C335" s="7"/>
    </row>
    <row r="336" spans="1:3" ht="14.25">
      <c r="A336" s="323"/>
      <c r="B336" s="8"/>
      <c r="C336" s="7"/>
    </row>
    <row r="337" spans="1:3" ht="14.25">
      <c r="A337" s="323"/>
      <c r="B337" s="8"/>
      <c r="C337" s="7"/>
    </row>
    <row r="338" spans="1:3" ht="14.25">
      <c r="A338" s="323"/>
      <c r="B338" s="8"/>
      <c r="C338" s="7"/>
    </row>
    <row r="339" spans="1:3" ht="14.25">
      <c r="A339" s="323"/>
      <c r="B339" s="8"/>
      <c r="C339" s="7"/>
    </row>
    <row r="340" spans="1:3" ht="14.25">
      <c r="A340" s="323"/>
      <c r="B340" s="8"/>
      <c r="C340" s="7"/>
    </row>
    <row r="341" spans="1:3" ht="14.25">
      <c r="A341" s="323"/>
      <c r="B341" s="8"/>
      <c r="C341" s="7"/>
    </row>
    <row r="342" spans="1:3" ht="14.25">
      <c r="A342" s="323"/>
      <c r="B342" s="8"/>
      <c r="C342" s="7"/>
    </row>
    <row r="343" spans="1:3" ht="14.25">
      <c r="A343" s="323"/>
      <c r="B343" s="8"/>
      <c r="C343" s="7"/>
    </row>
    <row r="344" spans="1:3" ht="14.25">
      <c r="A344" s="323"/>
      <c r="B344" s="8"/>
      <c r="C344" s="7"/>
    </row>
    <row r="345" spans="1:3" ht="14.25">
      <c r="A345" s="323"/>
      <c r="B345" s="8"/>
      <c r="C345" s="7"/>
    </row>
    <row r="346" spans="1:3" ht="14.25">
      <c r="A346" s="323"/>
      <c r="B346" s="8"/>
      <c r="C346" s="7"/>
    </row>
    <row r="347" spans="1:3" ht="14.25">
      <c r="A347" s="323"/>
      <c r="B347" s="8"/>
      <c r="C347" s="7"/>
    </row>
    <row r="348" spans="1:3" ht="14.25">
      <c r="A348" s="323"/>
      <c r="B348" s="8"/>
      <c r="C348" s="7"/>
    </row>
    <row r="349" spans="1:3" ht="14.25">
      <c r="A349" s="323"/>
      <c r="B349" s="8"/>
      <c r="C349" s="7"/>
    </row>
    <row r="350" spans="1:3" ht="14.25">
      <c r="A350" s="323"/>
      <c r="B350" s="8"/>
      <c r="C350" s="7"/>
    </row>
    <row r="351" spans="1:3" ht="14.25">
      <c r="A351" s="323"/>
      <c r="B351" s="8"/>
      <c r="C351" s="7"/>
    </row>
    <row r="352" spans="1:3" ht="14.25">
      <c r="A352" s="323"/>
      <c r="B352" s="8"/>
      <c r="C352" s="7"/>
    </row>
    <row r="353" spans="1:3" ht="14.25">
      <c r="A353" s="323"/>
      <c r="B353" s="8"/>
      <c r="C353" s="7"/>
    </row>
    <row r="354" spans="1:3" ht="14.25">
      <c r="A354" s="323"/>
      <c r="B354" s="8"/>
      <c r="C354" s="7"/>
    </row>
    <row r="355" spans="1:3" ht="14.25">
      <c r="A355" s="323"/>
      <c r="B355" s="8"/>
      <c r="C355" s="7"/>
    </row>
    <row r="356" spans="1:3" ht="14.25">
      <c r="A356" s="323"/>
      <c r="B356" s="8"/>
      <c r="C356" s="7"/>
    </row>
    <row r="357" spans="1:3" ht="14.25">
      <c r="A357" s="323"/>
      <c r="B357" s="8"/>
      <c r="C357" s="7"/>
    </row>
    <row r="358" spans="1:3" ht="14.25">
      <c r="A358" s="323"/>
      <c r="B358" s="8"/>
      <c r="C358" s="7"/>
    </row>
    <row r="359" spans="1:3" ht="14.25">
      <c r="A359" s="323"/>
      <c r="B359" s="8"/>
      <c r="C359" s="7"/>
    </row>
    <row r="360" spans="1:3" ht="14.25">
      <c r="A360" s="323"/>
      <c r="B360" s="8"/>
      <c r="C360" s="7"/>
    </row>
    <row r="361" spans="1:3" ht="14.25">
      <c r="A361" s="323"/>
      <c r="B361" s="8"/>
      <c r="C361" s="7"/>
    </row>
    <row r="362" spans="1:3" ht="14.25">
      <c r="A362" s="323"/>
      <c r="B362" s="8"/>
      <c r="C362" s="7"/>
    </row>
    <row r="363" spans="1:3" ht="14.25">
      <c r="A363" s="323"/>
      <c r="B363" s="8"/>
      <c r="C363" s="7"/>
    </row>
    <row r="364" spans="1:3" ht="14.25">
      <c r="A364" s="323"/>
      <c r="B364" s="8"/>
      <c r="C364" s="7"/>
    </row>
    <row r="365" spans="1:3" ht="14.25">
      <c r="A365" s="323"/>
      <c r="B365" s="8"/>
      <c r="C365" s="7"/>
    </row>
    <row r="366" spans="1:3" ht="14.25">
      <c r="A366" s="323"/>
      <c r="B366" s="8"/>
      <c r="C366" s="7"/>
    </row>
    <row r="367" spans="1:3" ht="14.25">
      <c r="A367" s="323"/>
      <c r="B367" s="8"/>
      <c r="C367" s="7"/>
    </row>
    <row r="368" spans="1:3" ht="14.25">
      <c r="A368" s="323"/>
      <c r="B368" s="8"/>
      <c r="C368" s="7"/>
    </row>
    <row r="369" spans="1:3" ht="14.25">
      <c r="A369" s="323"/>
      <c r="B369" s="8"/>
      <c r="C369" s="7"/>
    </row>
    <row r="370" spans="1:3" ht="14.25">
      <c r="A370" s="323"/>
      <c r="B370" s="8"/>
      <c r="C370" s="7"/>
    </row>
    <row r="371" spans="1:3" ht="14.25">
      <c r="A371" s="323"/>
      <c r="B371" s="8"/>
      <c r="C371" s="7"/>
    </row>
    <row r="372" spans="1:3" ht="14.25">
      <c r="A372" s="323"/>
      <c r="B372" s="8"/>
      <c r="C372" s="7"/>
    </row>
    <row r="373" spans="1:3" ht="14.25">
      <c r="A373" s="323"/>
      <c r="B373" s="8"/>
      <c r="C373" s="7"/>
    </row>
    <row r="374" spans="1:3" ht="14.25">
      <c r="A374" s="323"/>
      <c r="B374" s="8"/>
      <c r="C374" s="7"/>
    </row>
    <row r="375" spans="1:3" ht="14.25">
      <c r="A375" s="323"/>
      <c r="B375" s="8"/>
      <c r="C375" s="7"/>
    </row>
    <row r="376" spans="1:3" ht="14.25">
      <c r="A376" s="323"/>
      <c r="B376" s="8"/>
      <c r="C376" s="7"/>
    </row>
    <row r="377" spans="1:3" ht="14.25">
      <c r="A377" s="323"/>
      <c r="B377" s="8"/>
      <c r="C377" s="7"/>
    </row>
    <row r="378" spans="1:3" ht="14.25">
      <c r="A378" s="323"/>
      <c r="B378" s="8"/>
      <c r="C378" s="7"/>
    </row>
    <row r="379" spans="1:3" ht="14.25">
      <c r="A379" s="323"/>
      <c r="B379" s="8"/>
      <c r="C379" s="7"/>
    </row>
    <row r="380" spans="1:3" ht="14.25">
      <c r="A380" s="323"/>
      <c r="B380" s="8"/>
      <c r="C380" s="7"/>
    </row>
    <row r="381" spans="1:3" ht="14.25">
      <c r="A381" s="323"/>
      <c r="B381" s="8"/>
      <c r="C381" s="7"/>
    </row>
    <row r="382" spans="1:3" ht="14.25">
      <c r="A382" s="323"/>
      <c r="B382" s="8"/>
      <c r="C382" s="7"/>
    </row>
    <row r="383" spans="1:3" ht="14.25">
      <c r="A383" s="323"/>
      <c r="B383" s="8"/>
      <c r="C383" s="7"/>
    </row>
    <row r="384" spans="1:3" ht="14.25">
      <c r="A384" s="323"/>
      <c r="B384" s="8"/>
      <c r="C384" s="7"/>
    </row>
    <row r="385" spans="1:3" ht="14.25">
      <c r="A385" s="323"/>
      <c r="B385" s="8"/>
      <c r="C385" s="7"/>
    </row>
    <row r="386" spans="1:3" ht="14.25">
      <c r="A386" s="323"/>
      <c r="B386" s="8"/>
      <c r="C386" s="7"/>
    </row>
    <row r="387" spans="1:3" ht="14.25">
      <c r="A387" s="323"/>
      <c r="B387" s="8"/>
      <c r="C387" s="7"/>
    </row>
    <row r="388" spans="1:3" ht="14.25">
      <c r="A388" s="323"/>
      <c r="B388" s="8"/>
      <c r="C388" s="7"/>
    </row>
    <row r="389" spans="1:3" ht="14.25">
      <c r="A389" s="323"/>
      <c r="B389" s="8"/>
      <c r="C389" s="7"/>
    </row>
    <row r="390" spans="1:3" ht="14.25">
      <c r="A390" s="323"/>
      <c r="B390" s="8"/>
      <c r="C390" s="7"/>
    </row>
    <row r="391" spans="1:3" ht="14.25">
      <c r="A391" s="323"/>
      <c r="B391" s="8"/>
      <c r="C391" s="7"/>
    </row>
    <row r="392" spans="1:3" ht="14.25">
      <c r="A392" s="323"/>
      <c r="B392" s="8"/>
      <c r="C392" s="7"/>
    </row>
    <row r="393" spans="1:3" ht="14.25">
      <c r="A393" s="323"/>
      <c r="B393" s="8"/>
      <c r="C393" s="7"/>
    </row>
    <row r="394" spans="1:3" ht="14.25">
      <c r="A394" s="323"/>
      <c r="B394" s="8"/>
      <c r="C394" s="7"/>
    </row>
    <row r="395" spans="1:3" ht="14.25">
      <c r="A395" s="323"/>
      <c r="B395" s="8"/>
      <c r="C395" s="7"/>
    </row>
    <row r="396" spans="1:3" ht="14.25">
      <c r="A396" s="323"/>
      <c r="B396" s="8"/>
      <c r="C396" s="7"/>
    </row>
    <row r="397" spans="1:3" ht="14.25">
      <c r="A397" s="323"/>
      <c r="B397" s="8"/>
      <c r="C397" s="7"/>
    </row>
    <row r="398" spans="1:3" ht="14.25">
      <c r="A398" s="323"/>
      <c r="B398" s="8"/>
      <c r="C398" s="7"/>
    </row>
    <row r="399" spans="1:3" ht="14.25">
      <c r="A399" s="323"/>
      <c r="B399" s="8"/>
      <c r="C399" s="7"/>
    </row>
    <row r="400" spans="1:3" ht="14.25">
      <c r="A400" s="323"/>
      <c r="B400" s="8"/>
      <c r="C400" s="7"/>
    </row>
    <row r="401" spans="1:3" ht="14.25">
      <c r="A401" s="323"/>
      <c r="B401" s="8"/>
      <c r="C401" s="7"/>
    </row>
    <row r="402" spans="1:3" ht="14.25">
      <c r="A402" s="323"/>
      <c r="B402" s="8"/>
      <c r="C402" s="7"/>
    </row>
    <row r="403" spans="1:3" ht="14.25">
      <c r="A403" s="323"/>
      <c r="B403" s="8"/>
      <c r="C403" s="7"/>
    </row>
    <row r="404" spans="1:3" ht="14.25">
      <c r="A404" s="323"/>
      <c r="B404" s="8"/>
      <c r="C404" s="7"/>
    </row>
    <row r="405" spans="1:3" ht="14.25">
      <c r="A405" s="323"/>
      <c r="B405" s="8"/>
      <c r="C405" s="7"/>
    </row>
    <row r="406" spans="1:3" ht="14.25">
      <c r="A406" s="323"/>
      <c r="B406" s="8"/>
      <c r="C406" s="7"/>
    </row>
    <row r="407" spans="1:3" ht="14.25">
      <c r="A407" s="323"/>
      <c r="B407" s="8"/>
      <c r="C407" s="7"/>
    </row>
    <row r="408" spans="1:3" ht="14.25">
      <c r="A408" s="323"/>
      <c r="B408" s="8"/>
      <c r="C408" s="7"/>
    </row>
    <row r="409" spans="1:3" ht="14.25">
      <c r="A409" s="323"/>
      <c r="B409" s="8"/>
      <c r="C409" s="7"/>
    </row>
    <row r="410" spans="1:3" ht="14.25">
      <c r="A410" s="323"/>
      <c r="B410" s="8"/>
      <c r="C410" s="7"/>
    </row>
    <row r="411" spans="1:3" ht="14.25">
      <c r="A411" s="323"/>
      <c r="B411" s="8"/>
      <c r="C411" s="7"/>
    </row>
    <row r="412" spans="1:3" ht="14.25">
      <c r="A412" s="323"/>
      <c r="B412" s="8"/>
      <c r="C412" s="7"/>
    </row>
    <row r="413" spans="1:3" ht="14.25">
      <c r="A413" s="323"/>
      <c r="B413" s="8"/>
      <c r="C413" s="7"/>
    </row>
    <row r="414" spans="1:3" ht="14.25">
      <c r="A414" s="323"/>
      <c r="B414" s="8"/>
      <c r="C414" s="7"/>
    </row>
    <row r="415" spans="1:3" ht="14.25">
      <c r="A415" s="323"/>
      <c r="B415" s="8"/>
      <c r="C415" s="7"/>
    </row>
    <row r="416" spans="1:3" ht="14.25">
      <c r="A416" s="323"/>
      <c r="B416" s="8"/>
      <c r="C416" s="7"/>
    </row>
    <row r="417" spans="1:3" ht="14.25">
      <c r="A417" s="323"/>
      <c r="B417" s="8"/>
      <c r="C417" s="7"/>
    </row>
    <row r="418" spans="1:3" ht="14.25">
      <c r="A418" s="323"/>
      <c r="B418" s="8"/>
      <c r="C418" s="7"/>
    </row>
    <row r="419" spans="1:3" ht="14.25">
      <c r="A419" s="323"/>
      <c r="B419" s="8"/>
      <c r="C419" s="7"/>
    </row>
    <row r="420" spans="1:3" ht="14.25">
      <c r="A420" s="323"/>
      <c r="B420" s="8"/>
      <c r="C420" s="7"/>
    </row>
    <row r="421" spans="1:3" ht="14.25">
      <c r="A421" s="323"/>
      <c r="B421" s="8"/>
      <c r="C421" s="7"/>
    </row>
    <row r="422" spans="1:3" ht="14.25">
      <c r="A422" s="323"/>
      <c r="B422" s="8"/>
      <c r="C422" s="7"/>
    </row>
    <row r="423" spans="1:3" ht="14.25">
      <c r="A423" s="323"/>
      <c r="B423" s="8"/>
      <c r="C423" s="7"/>
    </row>
    <row r="424" spans="1:3" ht="14.25">
      <c r="A424" s="323"/>
      <c r="B424" s="8"/>
      <c r="C424" s="7"/>
    </row>
    <row r="425" spans="1:3" ht="14.25">
      <c r="A425" s="323"/>
      <c r="B425" s="8"/>
      <c r="C425" s="7"/>
    </row>
    <row r="426" spans="1:3" ht="14.25">
      <c r="A426" s="323"/>
      <c r="B426" s="8"/>
      <c r="C426" s="7"/>
    </row>
    <row r="427" spans="1:3" ht="14.25">
      <c r="A427" s="323"/>
      <c r="B427" s="8"/>
      <c r="C427" s="7"/>
    </row>
    <row r="428" spans="1:3" ht="14.25">
      <c r="A428" s="323"/>
      <c r="B428" s="8"/>
      <c r="C428" s="7"/>
    </row>
    <row r="429" spans="1:3" ht="14.25">
      <c r="A429" s="323"/>
      <c r="B429" s="8"/>
      <c r="C429" s="7"/>
    </row>
    <row r="430" spans="1:3" ht="14.25">
      <c r="A430" s="323"/>
      <c r="B430" s="8"/>
      <c r="C430" s="7"/>
    </row>
    <row r="431" spans="1:3" ht="14.25">
      <c r="A431" s="323"/>
      <c r="B431" s="8"/>
      <c r="C431" s="7"/>
    </row>
    <row r="432" spans="1:3" ht="14.25">
      <c r="A432" s="323"/>
      <c r="B432" s="8"/>
      <c r="C432" s="7"/>
    </row>
    <row r="433" spans="1:3" ht="14.25">
      <c r="A433" s="323"/>
      <c r="B433" s="8"/>
      <c r="C433" s="7"/>
    </row>
    <row r="434" spans="1:3" ht="14.25">
      <c r="A434" s="323"/>
      <c r="B434" s="8"/>
      <c r="C434" s="7"/>
    </row>
    <row r="435" spans="1:3" ht="14.25">
      <c r="A435" s="323"/>
      <c r="B435" s="8"/>
      <c r="C435" s="7"/>
    </row>
    <row r="436" spans="1:3" ht="14.25">
      <c r="A436" s="323"/>
      <c r="B436" s="8"/>
      <c r="C436" s="7"/>
    </row>
    <row r="437" spans="1:3" ht="14.25">
      <c r="A437" s="323"/>
      <c r="B437" s="8"/>
      <c r="C437" s="7"/>
    </row>
    <row r="438" spans="1:3" ht="14.25">
      <c r="A438" s="323"/>
      <c r="B438" s="8"/>
      <c r="C438" s="7"/>
    </row>
    <row r="439" spans="1:3" ht="14.25">
      <c r="A439" s="323"/>
      <c r="B439" s="8"/>
      <c r="C439" s="7"/>
    </row>
    <row r="440" spans="1:3" ht="14.25">
      <c r="A440" s="323"/>
      <c r="B440" s="8"/>
      <c r="C440" s="7"/>
    </row>
    <row r="441" spans="1:3" ht="14.25">
      <c r="A441" s="323"/>
      <c r="B441" s="8"/>
      <c r="C441" s="7"/>
    </row>
    <row r="442" spans="1:3" ht="14.25">
      <c r="A442" s="323"/>
      <c r="B442" s="8"/>
      <c r="C442" s="7"/>
    </row>
    <row r="443" spans="1:3" ht="14.25">
      <c r="A443" s="323"/>
      <c r="B443" s="8"/>
      <c r="C443" s="7"/>
    </row>
    <row r="444" spans="1:3" ht="14.25">
      <c r="A444" s="323"/>
      <c r="B444" s="8"/>
      <c r="C444" s="7"/>
    </row>
    <row r="445" spans="1:3" ht="14.25">
      <c r="A445" s="323"/>
      <c r="B445" s="8"/>
      <c r="C445" s="7"/>
    </row>
    <row r="446" spans="1:3" ht="14.25">
      <c r="A446" s="323"/>
      <c r="B446" s="8"/>
      <c r="C446" s="7"/>
    </row>
    <row r="447" spans="1:3" ht="14.25">
      <c r="A447" s="323"/>
      <c r="B447" s="8"/>
      <c r="C447" s="7"/>
    </row>
    <row r="448" spans="1:3" ht="14.25">
      <c r="A448" s="323"/>
      <c r="B448" s="8"/>
      <c r="C448" s="7"/>
    </row>
    <row r="449" spans="1:3" ht="14.25">
      <c r="A449" s="323"/>
      <c r="B449" s="8"/>
      <c r="C449" s="7"/>
    </row>
    <row r="450" spans="1:3" ht="14.25">
      <c r="A450" s="323"/>
      <c r="B450" s="8"/>
      <c r="C450" s="7"/>
    </row>
    <row r="451" spans="1:3" ht="14.25">
      <c r="A451" s="323"/>
      <c r="B451" s="8"/>
      <c r="C451" s="7"/>
    </row>
    <row r="452" spans="1:3" ht="14.25">
      <c r="A452" s="323"/>
      <c r="B452" s="8"/>
      <c r="C452" s="7"/>
    </row>
    <row r="453" spans="1:3" ht="14.25">
      <c r="A453" s="323"/>
      <c r="B453" s="8"/>
      <c r="C453" s="7"/>
    </row>
    <row r="454" spans="1:3" ht="14.25">
      <c r="A454" s="323"/>
      <c r="B454" s="8"/>
      <c r="C454" s="7"/>
    </row>
    <row r="455" spans="1:3" ht="14.25">
      <c r="A455" s="323"/>
      <c r="B455" s="8"/>
      <c r="C455" s="7"/>
    </row>
    <row r="456" spans="1:3" ht="14.25">
      <c r="A456" s="323"/>
      <c r="B456" s="8"/>
      <c r="C456" s="7"/>
    </row>
    <row r="457" spans="1:3" ht="14.25">
      <c r="A457" s="323"/>
      <c r="B457" s="8"/>
      <c r="C457" s="7"/>
    </row>
    <row r="458" spans="1:3" ht="14.25">
      <c r="A458" s="323"/>
      <c r="B458" s="8"/>
      <c r="C458" s="7"/>
    </row>
    <row r="459" spans="1:3" ht="14.25">
      <c r="A459" s="323"/>
      <c r="B459" s="8"/>
      <c r="C459" s="7"/>
    </row>
    <row r="460" spans="1:3" ht="14.25">
      <c r="A460" s="323"/>
      <c r="B460" s="8"/>
      <c r="C460" s="7"/>
    </row>
    <row r="461" spans="1:3" ht="14.25">
      <c r="A461" s="323"/>
      <c r="B461" s="8"/>
      <c r="C461" s="7"/>
    </row>
    <row r="462" spans="1:3" ht="14.25">
      <c r="A462" s="323"/>
      <c r="B462" s="8"/>
      <c r="C462" s="7"/>
    </row>
    <row r="463" spans="1:3" ht="14.25">
      <c r="A463" s="323"/>
      <c r="B463" s="8"/>
      <c r="C463" s="7"/>
    </row>
    <row r="464" spans="1:3" ht="14.25">
      <c r="A464" s="323"/>
      <c r="B464" s="8"/>
      <c r="C464" s="7"/>
    </row>
    <row r="465" spans="1:3" ht="14.25">
      <c r="A465" s="323"/>
      <c r="B465" s="8"/>
      <c r="C465" s="7"/>
    </row>
    <row r="466" spans="1:3" ht="14.25">
      <c r="A466" s="323"/>
      <c r="B466" s="8"/>
      <c r="C466" s="7"/>
    </row>
    <row r="467" spans="1:3" ht="14.25">
      <c r="A467" s="323"/>
      <c r="B467" s="8"/>
      <c r="C467" s="7"/>
    </row>
    <row r="468" spans="1:3" ht="14.25">
      <c r="A468" s="323"/>
      <c r="B468" s="8"/>
      <c r="C468" s="7"/>
    </row>
    <row r="469" spans="1:3" ht="14.25">
      <c r="A469" s="323"/>
      <c r="B469" s="8"/>
      <c r="C469" s="7"/>
    </row>
    <row r="470" spans="1:3" ht="14.25">
      <c r="A470" s="323"/>
      <c r="B470" s="8"/>
      <c r="C470" s="7"/>
    </row>
    <row r="471" spans="1:3" ht="14.25">
      <c r="A471" s="323"/>
      <c r="B471" s="8"/>
      <c r="C471" s="7"/>
    </row>
    <row r="472" spans="1:3" ht="14.25">
      <c r="A472" s="323"/>
      <c r="B472" s="8"/>
      <c r="C472" s="7"/>
    </row>
    <row r="473" spans="1:3" ht="14.25">
      <c r="A473" s="323"/>
      <c r="B473" s="8"/>
      <c r="C473" s="7"/>
    </row>
    <row r="474" spans="1:3" ht="14.25">
      <c r="A474" s="323"/>
      <c r="B474" s="8"/>
      <c r="C474" s="7"/>
    </row>
    <row r="475" spans="1:3" ht="14.25">
      <c r="A475" s="323"/>
      <c r="B475" s="8"/>
      <c r="C475" s="7"/>
    </row>
    <row r="476" spans="1:3" ht="14.25">
      <c r="A476" s="323"/>
      <c r="B476" s="8"/>
      <c r="C476" s="7"/>
    </row>
    <row r="477" spans="1:3" ht="14.25">
      <c r="A477" s="323"/>
      <c r="B477" s="8"/>
      <c r="C477" s="7"/>
    </row>
    <row r="478" spans="1:3" ht="14.25">
      <c r="A478" s="323"/>
      <c r="B478" s="8"/>
      <c r="C478" s="7"/>
    </row>
    <row r="479" spans="1:3" ht="14.25">
      <c r="A479" s="323"/>
      <c r="B479" s="8"/>
      <c r="C479" s="7"/>
    </row>
    <row r="480" spans="1:3" ht="14.25">
      <c r="A480" s="323"/>
      <c r="B480" s="8"/>
      <c r="C480" s="7"/>
    </row>
    <row r="481" spans="1:3" ht="14.25">
      <c r="A481" s="323"/>
      <c r="B481" s="8"/>
      <c r="C481" s="7"/>
    </row>
    <row r="482" spans="1:3" ht="14.25">
      <c r="A482" s="323"/>
      <c r="B482" s="8"/>
      <c r="C482" s="7"/>
    </row>
    <row r="483" spans="1:3" ht="14.25">
      <c r="A483" s="323"/>
      <c r="B483" s="8"/>
      <c r="C483" s="7"/>
    </row>
    <row r="484" spans="1:3" ht="14.25">
      <c r="A484" s="323"/>
      <c r="B484" s="8"/>
      <c r="C484" s="7"/>
    </row>
    <row r="485" spans="1:3" ht="14.25">
      <c r="A485" s="323"/>
      <c r="B485" s="8"/>
      <c r="C485" s="7"/>
    </row>
    <row r="486" spans="1:3" ht="14.25">
      <c r="A486" s="323"/>
      <c r="B486" s="8"/>
      <c r="C486" s="7"/>
    </row>
    <row r="487" spans="1:3" ht="14.25">
      <c r="A487" s="323"/>
      <c r="B487" s="8"/>
      <c r="C487" s="7"/>
    </row>
    <row r="488" spans="1:3" ht="14.25">
      <c r="A488" s="323"/>
      <c r="B488" s="8"/>
      <c r="C488" s="7"/>
    </row>
    <row r="489" spans="1:3" ht="14.25">
      <c r="A489" s="323"/>
      <c r="B489" s="8"/>
      <c r="C489" s="7"/>
    </row>
    <row r="490" spans="1:3" ht="14.25">
      <c r="A490" s="323"/>
      <c r="B490" s="8"/>
      <c r="C490" s="7"/>
    </row>
    <row r="491" spans="1:3" ht="14.25">
      <c r="A491" s="323"/>
      <c r="B491" s="8"/>
      <c r="C491" s="7"/>
    </row>
    <row r="492" spans="1:3" ht="14.25">
      <c r="A492" s="323"/>
      <c r="B492" s="8"/>
      <c r="C492" s="7"/>
    </row>
    <row r="493" spans="1:3" ht="14.25">
      <c r="A493" s="323"/>
      <c r="B493" s="8"/>
      <c r="C493" s="7"/>
    </row>
    <row r="494" spans="1:3" ht="14.25">
      <c r="A494" s="323"/>
      <c r="B494" s="8"/>
      <c r="C494" s="7"/>
    </row>
    <row r="495" spans="1:3" ht="14.25">
      <c r="A495" s="323"/>
      <c r="B495" s="8"/>
      <c r="C495" s="7"/>
    </row>
    <row r="496" spans="1:3" ht="14.25">
      <c r="A496" s="323"/>
      <c r="B496" s="8"/>
      <c r="C496" s="7"/>
    </row>
    <row r="497" spans="1:3" ht="14.25">
      <c r="A497" s="323"/>
      <c r="B497" s="8"/>
      <c r="C497" s="7"/>
    </row>
    <row r="498" spans="1:3" ht="14.25">
      <c r="A498" s="323"/>
      <c r="B498" s="8"/>
      <c r="C498" s="7"/>
    </row>
    <row r="499" spans="1:3" ht="14.25">
      <c r="A499" s="323"/>
      <c r="B499" s="8"/>
      <c r="C499" s="7"/>
    </row>
    <row r="500" spans="1:3" ht="14.25">
      <c r="A500" s="323"/>
      <c r="B500" s="8"/>
      <c r="C500" s="7"/>
    </row>
    <row r="501" spans="1:3" ht="14.25">
      <c r="A501" s="323"/>
      <c r="B501" s="8"/>
      <c r="C501" s="7"/>
    </row>
    <row r="502" spans="1:3" ht="14.25">
      <c r="A502" s="323"/>
      <c r="B502" s="8"/>
      <c r="C502" s="7"/>
    </row>
    <row r="503" spans="1:3" ht="14.25">
      <c r="A503" s="323"/>
      <c r="B503" s="8"/>
      <c r="C503" s="7"/>
    </row>
    <row r="504" spans="1:3" ht="14.25">
      <c r="A504" s="323"/>
      <c r="B504" s="8"/>
      <c r="C504" s="7"/>
    </row>
    <row r="505" spans="1:3" ht="14.25">
      <c r="A505" s="323"/>
      <c r="B505" s="8"/>
      <c r="C505" s="7"/>
    </row>
    <row r="506" spans="1:3" ht="14.25">
      <c r="A506" s="323"/>
      <c r="B506" s="8"/>
      <c r="C506" s="7"/>
    </row>
    <row r="507" spans="1:3" ht="14.25">
      <c r="A507" s="323"/>
      <c r="B507" s="8"/>
      <c r="C507" s="7"/>
    </row>
    <row r="508" spans="1:3" ht="14.25">
      <c r="A508" s="323"/>
      <c r="B508" s="8"/>
      <c r="C508" s="7"/>
    </row>
    <row r="509" spans="1:3" ht="14.25">
      <c r="A509" s="323"/>
      <c r="B509" s="8"/>
      <c r="C509" s="7"/>
    </row>
    <row r="510" spans="1:3" ht="14.25">
      <c r="A510" s="323"/>
      <c r="B510" s="8"/>
      <c r="C510" s="7"/>
    </row>
    <row r="511" spans="1:3" ht="14.25">
      <c r="A511" s="323"/>
      <c r="B511" s="8"/>
      <c r="C511" s="7"/>
    </row>
    <row r="512" spans="1:3" ht="14.25">
      <c r="A512" s="323"/>
      <c r="B512" s="8"/>
      <c r="C512" s="7"/>
    </row>
    <row r="513" spans="1:3" ht="14.25">
      <c r="A513" s="323"/>
      <c r="B513" s="8"/>
      <c r="C513" s="7"/>
    </row>
    <row r="514" spans="1:3" ht="14.25">
      <c r="A514" s="323"/>
      <c r="B514" s="8"/>
      <c r="C514" s="7"/>
    </row>
    <row r="515" spans="1:3" ht="14.25">
      <c r="A515" s="323"/>
      <c r="B515" s="8"/>
      <c r="C515" s="7"/>
    </row>
    <row r="516" spans="1:3" ht="14.25">
      <c r="A516" s="323"/>
      <c r="B516" s="8"/>
      <c r="C516" s="7"/>
    </row>
    <row r="517" spans="1:3" ht="14.25">
      <c r="A517" s="323"/>
      <c r="B517" s="8"/>
      <c r="C517" s="7"/>
    </row>
    <row r="518" spans="1:3" ht="14.25">
      <c r="A518" s="323"/>
      <c r="B518" s="8"/>
      <c r="C518" s="7"/>
    </row>
    <row r="519" spans="1:3" ht="14.25">
      <c r="A519" s="323"/>
      <c r="B519" s="8"/>
      <c r="C519" s="7"/>
    </row>
    <row r="520" spans="1:3" ht="14.25">
      <c r="A520" s="323"/>
      <c r="B520" s="8"/>
      <c r="C520" s="7"/>
    </row>
    <row r="521" spans="1:3" ht="14.25">
      <c r="A521" s="323"/>
      <c r="B521" s="8"/>
      <c r="C521" s="7"/>
    </row>
    <row r="522" spans="1:3" ht="14.25">
      <c r="A522" s="323"/>
      <c r="B522" s="8"/>
      <c r="C522" s="7"/>
    </row>
    <row r="523" spans="1:3" ht="14.25">
      <c r="A523" s="323"/>
      <c r="B523" s="8"/>
      <c r="C523" s="7"/>
    </row>
    <row r="524" spans="1:3" ht="14.25">
      <c r="A524" s="323"/>
      <c r="B524" s="8"/>
      <c r="C524" s="7"/>
    </row>
    <row r="525" spans="1:3" ht="14.25">
      <c r="A525" s="323"/>
      <c r="B525" s="8"/>
      <c r="C525" s="7"/>
    </row>
    <row r="526" spans="1:3" ht="14.25">
      <c r="A526" s="323"/>
      <c r="B526" s="8"/>
      <c r="C526" s="7"/>
    </row>
    <row r="527" spans="1:3" ht="14.25">
      <c r="A527" s="323"/>
      <c r="B527" s="8"/>
      <c r="C527" s="7"/>
    </row>
    <row r="528" spans="1:3" ht="14.25">
      <c r="A528" s="323"/>
      <c r="B528" s="8"/>
      <c r="C528" s="7"/>
    </row>
    <row r="529" spans="1:3" ht="14.25">
      <c r="A529" s="323"/>
      <c r="B529" s="8"/>
      <c r="C529" s="7"/>
    </row>
    <row r="530" spans="1:3" ht="14.25">
      <c r="A530" s="323"/>
      <c r="B530" s="8"/>
      <c r="C530" s="7"/>
    </row>
    <row r="531" ht="12.75">
      <c r="A531" s="321"/>
    </row>
    <row r="532" ht="12.75">
      <c r="A532" s="321"/>
    </row>
    <row r="533" ht="12.75">
      <c r="A533" s="321"/>
    </row>
    <row r="534" ht="12.75">
      <c r="A534" s="321"/>
    </row>
    <row r="535" ht="12.75">
      <c r="A535" s="321"/>
    </row>
    <row r="536" ht="12.75">
      <c r="A536" s="321"/>
    </row>
    <row r="537" ht="12.75">
      <c r="A537" s="321"/>
    </row>
    <row r="538" ht="12.75">
      <c r="A538" s="321"/>
    </row>
    <row r="539" ht="12.75">
      <c r="A539" s="321"/>
    </row>
    <row r="540" ht="12.75">
      <c r="A540" s="321"/>
    </row>
    <row r="541" ht="12.75">
      <c r="A541" s="321"/>
    </row>
    <row r="542" ht="12.75">
      <c r="A542" s="321"/>
    </row>
    <row r="543" ht="12.75">
      <c r="A543" s="321"/>
    </row>
    <row r="544" ht="12.75">
      <c r="A544" s="321"/>
    </row>
    <row r="545" ht="12.75">
      <c r="A545" s="321"/>
    </row>
    <row r="546" ht="12.75">
      <c r="A546" s="321"/>
    </row>
    <row r="547" ht="12.75">
      <c r="A547" s="321"/>
    </row>
    <row r="548" ht="12.75">
      <c r="A548" s="321"/>
    </row>
    <row r="549" ht="12.75">
      <c r="A549" s="321"/>
    </row>
    <row r="550" ht="12.75">
      <c r="A550" s="321"/>
    </row>
    <row r="551" ht="12.75">
      <c r="A551" s="321"/>
    </row>
    <row r="552" ht="12.75">
      <c r="A552" s="321"/>
    </row>
    <row r="553" ht="12.75">
      <c r="A553" s="321"/>
    </row>
    <row r="554" ht="12.75">
      <c r="A554" s="321"/>
    </row>
    <row r="555" ht="12.75">
      <c r="A555" s="321"/>
    </row>
    <row r="556" ht="12.75">
      <c r="A556" s="321"/>
    </row>
    <row r="557" ht="12.75">
      <c r="A557" s="321"/>
    </row>
    <row r="558" ht="12.75">
      <c r="A558" s="321"/>
    </row>
    <row r="559" ht="12.75">
      <c r="A559" s="321"/>
    </row>
    <row r="560" ht="12.75">
      <c r="A560" s="321"/>
    </row>
    <row r="561" ht="12.75">
      <c r="A561" s="321"/>
    </row>
    <row r="562" ht="12.75">
      <c r="A562" s="321"/>
    </row>
    <row r="563" ht="12.75">
      <c r="A563" s="321"/>
    </row>
    <row r="564" ht="12.75">
      <c r="A564" s="321"/>
    </row>
    <row r="565" ht="12.75">
      <c r="A565" s="321"/>
    </row>
    <row r="566" ht="12.75">
      <c r="A566" s="321"/>
    </row>
    <row r="567" ht="12.75">
      <c r="A567" s="321"/>
    </row>
    <row r="568" ht="12.75">
      <c r="A568" s="321"/>
    </row>
    <row r="569" ht="12.75">
      <c r="A569" s="321"/>
    </row>
    <row r="570" ht="12.75">
      <c r="A570" s="321"/>
    </row>
    <row r="571" ht="12.75">
      <c r="A571" s="321"/>
    </row>
    <row r="572" ht="12.75">
      <c r="A572" s="321"/>
    </row>
    <row r="573" ht="12.75">
      <c r="A573" s="321"/>
    </row>
    <row r="574" ht="12.75">
      <c r="A574" s="321"/>
    </row>
    <row r="575" ht="12.75">
      <c r="A575" s="321"/>
    </row>
    <row r="576" ht="12.75">
      <c r="A576" s="321"/>
    </row>
    <row r="577" ht="12.75">
      <c r="A577" s="321"/>
    </row>
    <row r="578" ht="12.75">
      <c r="A578" s="321"/>
    </row>
    <row r="579" ht="12.75">
      <c r="A579" s="321"/>
    </row>
    <row r="580" ht="12.75">
      <c r="A580" s="321"/>
    </row>
    <row r="581" ht="12.75">
      <c r="A581" s="321"/>
    </row>
    <row r="582" ht="12.75">
      <c r="A582" s="321"/>
    </row>
    <row r="583" ht="12.75">
      <c r="A583" s="321"/>
    </row>
    <row r="584" ht="12.75">
      <c r="A584" s="321"/>
    </row>
    <row r="585" ht="12.75">
      <c r="A585" s="321"/>
    </row>
    <row r="586" ht="12.75">
      <c r="A586" s="321"/>
    </row>
    <row r="587" ht="12.75">
      <c r="A587" s="321"/>
    </row>
    <row r="588" ht="12.75">
      <c r="A588" s="321"/>
    </row>
    <row r="589" ht="12.75">
      <c r="A589" s="321"/>
    </row>
    <row r="590" ht="12.75">
      <c r="A590" s="321"/>
    </row>
    <row r="591" ht="12.75">
      <c r="A591" s="321"/>
    </row>
    <row r="592" ht="12.75">
      <c r="A592" s="321"/>
    </row>
    <row r="593" ht="12.75">
      <c r="A593" s="321"/>
    </row>
    <row r="594" ht="12.75">
      <c r="A594" s="321"/>
    </row>
    <row r="595" ht="12.75">
      <c r="A595" s="321"/>
    </row>
    <row r="596" ht="12.75">
      <c r="A596" s="321"/>
    </row>
    <row r="597" ht="12.75">
      <c r="A597" s="321"/>
    </row>
    <row r="598" ht="12.75">
      <c r="A598" s="321"/>
    </row>
    <row r="599" ht="12.75">
      <c r="A599" s="321"/>
    </row>
    <row r="600" ht="12.75">
      <c r="A600" s="321"/>
    </row>
    <row r="601" ht="12.75">
      <c r="A601" s="321"/>
    </row>
    <row r="602" ht="12.75">
      <c r="A602" s="321"/>
    </row>
    <row r="603" ht="12.75">
      <c r="A603" s="321"/>
    </row>
    <row r="604" ht="12.75">
      <c r="A604" s="321"/>
    </row>
    <row r="605" ht="12.75">
      <c r="A605" s="321"/>
    </row>
    <row r="606" ht="12.75">
      <c r="A606" s="321"/>
    </row>
    <row r="607" ht="12.75">
      <c r="A607" s="321"/>
    </row>
    <row r="608" ht="12.75">
      <c r="A608" s="321"/>
    </row>
    <row r="609" ht="12.75">
      <c r="A609" s="321"/>
    </row>
    <row r="610" ht="12.75">
      <c r="A610" s="321"/>
    </row>
    <row r="611" ht="12.75">
      <c r="A611" s="321"/>
    </row>
    <row r="612" ht="12.75">
      <c r="A612" s="321"/>
    </row>
    <row r="613" ht="12.75">
      <c r="A613" s="321"/>
    </row>
    <row r="614" ht="12.75">
      <c r="A614" s="321"/>
    </row>
    <row r="615" ht="12.75">
      <c r="A615" s="321"/>
    </row>
    <row r="616" ht="12.75">
      <c r="A616" s="321"/>
    </row>
    <row r="617" ht="12.75">
      <c r="A617" s="321"/>
    </row>
    <row r="618" ht="12.75">
      <c r="A618" s="321"/>
    </row>
    <row r="619" ht="12.75">
      <c r="A619" s="321"/>
    </row>
    <row r="620" ht="12.75">
      <c r="A620" s="321"/>
    </row>
    <row r="621" ht="12.75">
      <c r="A621" s="321"/>
    </row>
    <row r="622" ht="12.75">
      <c r="A622" s="321"/>
    </row>
    <row r="623" ht="12.75">
      <c r="A623" s="321"/>
    </row>
    <row r="624" ht="12.75">
      <c r="A624" s="321"/>
    </row>
    <row r="625" ht="12.75">
      <c r="A625" s="321"/>
    </row>
    <row r="626" ht="12.75">
      <c r="A626" s="321"/>
    </row>
    <row r="627" ht="12.75">
      <c r="A627" s="321"/>
    </row>
    <row r="628" ht="12.75">
      <c r="A628" s="321"/>
    </row>
    <row r="629" ht="12.75">
      <c r="A629" s="321"/>
    </row>
    <row r="630" ht="12.75">
      <c r="A630" s="321"/>
    </row>
    <row r="631" ht="12.75">
      <c r="A631" s="321"/>
    </row>
    <row r="632" ht="12.75">
      <c r="A632" s="321"/>
    </row>
    <row r="633" ht="12.75">
      <c r="A633" s="321"/>
    </row>
    <row r="634" ht="12.75">
      <c r="A634" s="321"/>
    </row>
    <row r="635" ht="12.75">
      <c r="A635" s="321"/>
    </row>
    <row r="636" ht="12.75">
      <c r="A636" s="321"/>
    </row>
    <row r="637" ht="12.75">
      <c r="A637" s="321"/>
    </row>
    <row r="638" ht="12.75">
      <c r="A638" s="321"/>
    </row>
    <row r="639" ht="12.75">
      <c r="A639" s="321"/>
    </row>
    <row r="640" ht="12.75">
      <c r="A640" s="321"/>
    </row>
    <row r="641" ht="12.75">
      <c r="A641" s="321"/>
    </row>
    <row r="642" ht="12.75">
      <c r="A642" s="321"/>
    </row>
    <row r="643" ht="12.75">
      <c r="A643" s="321"/>
    </row>
    <row r="644" ht="12.75">
      <c r="A644" s="321"/>
    </row>
    <row r="645" ht="12.75">
      <c r="A645" s="321"/>
    </row>
    <row r="646" ht="12.75">
      <c r="A646" s="321"/>
    </row>
    <row r="647" ht="12.75">
      <c r="A647" s="321"/>
    </row>
    <row r="648" ht="12.75">
      <c r="A648" s="321"/>
    </row>
    <row r="649" ht="12.75">
      <c r="A649" s="321"/>
    </row>
    <row r="650" ht="12.75">
      <c r="A650" s="321"/>
    </row>
    <row r="651" ht="12.75">
      <c r="A651" s="321"/>
    </row>
    <row r="652" ht="12.75">
      <c r="A652" s="321"/>
    </row>
    <row r="653" ht="12.75">
      <c r="A653" s="321"/>
    </row>
    <row r="654" ht="12.75">
      <c r="A654" s="321"/>
    </row>
    <row r="655" ht="12.75">
      <c r="A655" s="321"/>
    </row>
    <row r="656" ht="12.75">
      <c r="A656" s="321"/>
    </row>
    <row r="657" ht="12.75">
      <c r="A657" s="321"/>
    </row>
    <row r="658" ht="12.75">
      <c r="A658" s="321"/>
    </row>
    <row r="659" ht="12.75">
      <c r="A659" s="321"/>
    </row>
    <row r="660" ht="12.75">
      <c r="A660" s="321"/>
    </row>
    <row r="661" ht="12.75">
      <c r="A661" s="321"/>
    </row>
    <row r="662" ht="12.75">
      <c r="A662" s="321"/>
    </row>
    <row r="663" ht="12.75">
      <c r="A663" s="321"/>
    </row>
    <row r="664" ht="12.75">
      <c r="A664" s="321"/>
    </row>
    <row r="665" ht="12.75">
      <c r="A665" s="321"/>
    </row>
    <row r="666" ht="12.75">
      <c r="A666" s="321"/>
    </row>
    <row r="667" ht="12.75">
      <c r="A667" s="321"/>
    </row>
    <row r="668" ht="12.75">
      <c r="A668" s="321"/>
    </row>
    <row r="669" ht="12.75">
      <c r="A669" s="321"/>
    </row>
    <row r="670" ht="12.75">
      <c r="A670" s="321"/>
    </row>
    <row r="671" ht="12.75">
      <c r="A671" s="321"/>
    </row>
    <row r="672" ht="12.75">
      <c r="A672" s="321"/>
    </row>
    <row r="673" ht="12.75">
      <c r="A673" s="321"/>
    </row>
    <row r="674" ht="12.75">
      <c r="A674" s="321"/>
    </row>
    <row r="675" ht="12.75">
      <c r="A675" s="321"/>
    </row>
    <row r="676" ht="12.75">
      <c r="A676" s="321"/>
    </row>
    <row r="677" ht="12.75">
      <c r="A677" s="321"/>
    </row>
    <row r="678" ht="12.75">
      <c r="A678" s="321"/>
    </row>
    <row r="679" ht="12.75">
      <c r="A679" s="321"/>
    </row>
    <row r="680" ht="12.75">
      <c r="A680" s="321"/>
    </row>
    <row r="681" ht="12.75">
      <c r="A681" s="321"/>
    </row>
    <row r="682" ht="12.75">
      <c r="A682" s="321"/>
    </row>
    <row r="683" ht="12.75">
      <c r="A683" s="321"/>
    </row>
    <row r="684" ht="12.75">
      <c r="A684" s="321"/>
    </row>
    <row r="685" ht="12.75">
      <c r="A685" s="321"/>
    </row>
    <row r="686" ht="12.75">
      <c r="A686" s="321"/>
    </row>
    <row r="687" ht="12.75">
      <c r="A687" s="321"/>
    </row>
    <row r="688" ht="12.75">
      <c r="A688" s="321"/>
    </row>
    <row r="689" ht="12.75">
      <c r="A689" s="321"/>
    </row>
    <row r="690" ht="12.75">
      <c r="A690" s="321"/>
    </row>
    <row r="691" ht="12.75">
      <c r="A691" s="321"/>
    </row>
    <row r="692" ht="12.75">
      <c r="A692" s="321"/>
    </row>
    <row r="693" ht="12.75">
      <c r="A693" s="321"/>
    </row>
    <row r="694" ht="12.75">
      <c r="A694" s="321"/>
    </row>
    <row r="695" ht="12.75">
      <c r="A695" s="321"/>
    </row>
    <row r="696" ht="12.75">
      <c r="A696" s="321"/>
    </row>
    <row r="697" ht="12.75">
      <c r="A697" s="321"/>
    </row>
    <row r="698" ht="12.75">
      <c r="A698" s="321"/>
    </row>
    <row r="699" ht="12.75">
      <c r="A699" s="321"/>
    </row>
    <row r="700" ht="12.75">
      <c r="A700" s="321"/>
    </row>
    <row r="701" ht="12.75">
      <c r="A701" s="321"/>
    </row>
    <row r="702" ht="12.75">
      <c r="A702" s="321"/>
    </row>
    <row r="703" ht="12.75">
      <c r="A703" s="321"/>
    </row>
    <row r="704" ht="12.75">
      <c r="A704" s="321"/>
    </row>
    <row r="705" ht="12.75">
      <c r="A705" s="321"/>
    </row>
    <row r="706" ht="12.75">
      <c r="A706" s="321"/>
    </row>
    <row r="707" ht="12.75">
      <c r="A707" s="321"/>
    </row>
    <row r="708" ht="12.75">
      <c r="A708" s="321"/>
    </row>
    <row r="709" ht="12.75">
      <c r="A709" s="321"/>
    </row>
    <row r="710" ht="12.75">
      <c r="A710" s="321"/>
    </row>
    <row r="711" ht="12.75">
      <c r="A711" s="321"/>
    </row>
    <row r="712" ht="12.75">
      <c r="A712" s="321"/>
    </row>
    <row r="713" ht="12.75">
      <c r="A713" s="321"/>
    </row>
    <row r="714" ht="12.75">
      <c r="A714" s="321"/>
    </row>
    <row r="715" ht="12.75">
      <c r="A715" s="321"/>
    </row>
    <row r="716" ht="12.75">
      <c r="A716" s="321"/>
    </row>
    <row r="717" ht="12.75">
      <c r="A717" s="321"/>
    </row>
    <row r="718" ht="12.75">
      <c r="A718" s="321"/>
    </row>
    <row r="719" ht="12.75">
      <c r="A719" s="321"/>
    </row>
    <row r="720" ht="12.75">
      <c r="A720" s="321"/>
    </row>
    <row r="721" ht="12.75">
      <c r="A721" s="321"/>
    </row>
    <row r="722" ht="12.75">
      <c r="A722" s="321"/>
    </row>
    <row r="723" ht="12.75">
      <c r="A723" s="321"/>
    </row>
    <row r="724" ht="12.75">
      <c r="A724" s="321"/>
    </row>
    <row r="725" ht="12.75">
      <c r="A725" s="321"/>
    </row>
    <row r="726" ht="12.75">
      <c r="A726" s="321"/>
    </row>
    <row r="727" ht="12.75">
      <c r="A727" s="321"/>
    </row>
    <row r="728" ht="12.75">
      <c r="A728" s="321"/>
    </row>
    <row r="729" ht="12.75">
      <c r="A729" s="321"/>
    </row>
    <row r="730" ht="12.75">
      <c r="A730" s="321"/>
    </row>
    <row r="731" ht="12.75">
      <c r="A731" s="321"/>
    </row>
    <row r="732" ht="12.75">
      <c r="A732" s="321"/>
    </row>
    <row r="733" ht="12.75">
      <c r="A733" s="321"/>
    </row>
    <row r="734" ht="12.75">
      <c r="A734" s="321"/>
    </row>
    <row r="735" ht="12.75">
      <c r="A735" s="321"/>
    </row>
    <row r="736" ht="12.75">
      <c r="A736" s="321"/>
    </row>
    <row r="737" ht="12.75">
      <c r="A737" s="321"/>
    </row>
    <row r="738" ht="12.75">
      <c r="A738" s="321"/>
    </row>
    <row r="739" ht="12.75">
      <c r="A739" s="321"/>
    </row>
    <row r="740" ht="12.75">
      <c r="A740" s="321"/>
    </row>
    <row r="741" ht="12.75">
      <c r="A741" s="321"/>
    </row>
    <row r="742" ht="12.75">
      <c r="A742" s="321"/>
    </row>
    <row r="743" ht="12.75">
      <c r="A743" s="321"/>
    </row>
    <row r="744" ht="12.75">
      <c r="A744" s="321"/>
    </row>
    <row r="745" ht="12.75">
      <c r="A745" s="321"/>
    </row>
    <row r="746" ht="12.75">
      <c r="A746" s="321"/>
    </row>
    <row r="747" ht="12.75">
      <c r="A747" s="321"/>
    </row>
    <row r="748" ht="12.75">
      <c r="A748" s="321"/>
    </row>
    <row r="749" ht="12.75">
      <c r="A749" s="321"/>
    </row>
    <row r="750" ht="12.75">
      <c r="A750" s="321"/>
    </row>
    <row r="751" ht="12.75">
      <c r="A751" s="321"/>
    </row>
    <row r="752" ht="12.75">
      <c r="A752" s="321"/>
    </row>
    <row r="753" ht="12.75">
      <c r="A753" s="321"/>
    </row>
    <row r="754" ht="12.75">
      <c r="A754" s="321"/>
    </row>
    <row r="755" ht="12.75">
      <c r="A755" s="321"/>
    </row>
    <row r="756" ht="12.75">
      <c r="A756" s="321"/>
    </row>
    <row r="757" ht="12.75">
      <c r="A757" s="321"/>
    </row>
    <row r="758" ht="12.75">
      <c r="A758" s="321"/>
    </row>
    <row r="759" ht="12.75">
      <c r="A759" s="321"/>
    </row>
    <row r="760" ht="12.75">
      <c r="A760" s="321"/>
    </row>
    <row r="761" ht="12.75">
      <c r="A761" s="321"/>
    </row>
    <row r="762" ht="12.75">
      <c r="A762" s="321"/>
    </row>
    <row r="763" ht="12.75">
      <c r="A763" s="321"/>
    </row>
    <row r="764" ht="12.75">
      <c r="A764" s="321"/>
    </row>
    <row r="765" ht="12.75">
      <c r="A765" s="321"/>
    </row>
    <row r="766" ht="12.75">
      <c r="A766" s="321"/>
    </row>
    <row r="767" ht="12.75">
      <c r="A767" s="321"/>
    </row>
    <row r="768" ht="12.75">
      <c r="A768" s="321"/>
    </row>
    <row r="769" ht="12.75">
      <c r="A769" s="321"/>
    </row>
    <row r="770" ht="12.75">
      <c r="A770" s="321"/>
    </row>
    <row r="771" ht="12.75">
      <c r="A771" s="321"/>
    </row>
    <row r="772" ht="12.75">
      <c r="A772" s="321"/>
    </row>
    <row r="773" ht="12.75">
      <c r="A773" s="321"/>
    </row>
    <row r="774" ht="12.75">
      <c r="A774" s="321"/>
    </row>
    <row r="775" ht="12.75">
      <c r="A775" s="321"/>
    </row>
    <row r="776" ht="12.75">
      <c r="A776" s="321"/>
    </row>
    <row r="777" ht="12.75">
      <c r="A777" s="321"/>
    </row>
    <row r="778" ht="12.75">
      <c r="A778" s="321"/>
    </row>
    <row r="779" ht="12.75">
      <c r="A779" s="321"/>
    </row>
    <row r="780" ht="12.75">
      <c r="A780" s="321"/>
    </row>
    <row r="781" ht="12.75">
      <c r="A781" s="321"/>
    </row>
    <row r="782" ht="12.75">
      <c r="A782" s="321"/>
    </row>
    <row r="783" ht="12.75">
      <c r="A783" s="321"/>
    </row>
    <row r="784" ht="12.75">
      <c r="A784" s="321"/>
    </row>
    <row r="785" ht="12.75">
      <c r="A785" s="321"/>
    </row>
    <row r="786" ht="12.75">
      <c r="A786" s="321"/>
    </row>
    <row r="787" ht="12.75">
      <c r="A787" s="321"/>
    </row>
    <row r="788" ht="12.75">
      <c r="A788" s="321"/>
    </row>
    <row r="789" ht="12.75">
      <c r="A789" s="321"/>
    </row>
    <row r="790" ht="12.75">
      <c r="A790" s="321"/>
    </row>
    <row r="791" ht="12.75">
      <c r="A791" s="321"/>
    </row>
    <row r="792" ht="12.75">
      <c r="A792" s="321"/>
    </row>
    <row r="793" ht="12.75">
      <c r="A793" s="321"/>
    </row>
    <row r="794" ht="12.75">
      <c r="A794" s="321"/>
    </row>
    <row r="795" ht="12.75">
      <c r="A795" s="321"/>
    </row>
    <row r="796" ht="12.75">
      <c r="A796" s="321"/>
    </row>
    <row r="797" ht="12.75">
      <c r="A797" s="321"/>
    </row>
    <row r="798" ht="12.75">
      <c r="A798" s="321"/>
    </row>
    <row r="799" ht="12.75">
      <c r="A799" s="321"/>
    </row>
    <row r="800" ht="12.75">
      <c r="A800" s="321"/>
    </row>
    <row r="801" ht="12.75">
      <c r="A801" s="321"/>
    </row>
    <row r="802" ht="12.75">
      <c r="A802" s="321"/>
    </row>
    <row r="803" ht="12.75">
      <c r="A803" s="321"/>
    </row>
    <row r="804" ht="12.75">
      <c r="A804" s="321"/>
    </row>
    <row r="805" ht="12.75">
      <c r="A805" s="321"/>
    </row>
    <row r="806" ht="12.75">
      <c r="A806" s="321"/>
    </row>
    <row r="807" ht="12.75">
      <c r="A807" s="321"/>
    </row>
    <row r="808" ht="12.75">
      <c r="A808" s="321"/>
    </row>
    <row r="809" ht="12.75">
      <c r="A809" s="321"/>
    </row>
    <row r="810" ht="12.75">
      <c r="A810" s="321"/>
    </row>
    <row r="811" ht="12.75">
      <c r="A811" s="321"/>
    </row>
    <row r="812" ht="12.75">
      <c r="A812" s="321"/>
    </row>
    <row r="813" ht="12.75">
      <c r="A813" s="321"/>
    </row>
    <row r="814" ht="12.75">
      <c r="A814" s="321"/>
    </row>
    <row r="815" ht="12.75">
      <c r="A815" s="321"/>
    </row>
    <row r="816" ht="12.75">
      <c r="A816" s="321"/>
    </row>
    <row r="817" ht="12.75">
      <c r="A817" s="321"/>
    </row>
    <row r="818" ht="12.75">
      <c r="A818" s="321"/>
    </row>
    <row r="819" ht="12.75">
      <c r="A819" s="321"/>
    </row>
    <row r="820" ht="12.75">
      <c r="A820" s="321"/>
    </row>
    <row r="821" ht="12.75">
      <c r="A821" s="321"/>
    </row>
    <row r="822" ht="12.75">
      <c r="A822" s="321"/>
    </row>
    <row r="823" ht="12.75">
      <c r="A823" s="321"/>
    </row>
    <row r="824" ht="12.75">
      <c r="A824" s="321"/>
    </row>
    <row r="825" ht="12.75">
      <c r="A825" s="321"/>
    </row>
    <row r="826" ht="12.75">
      <c r="A826" s="321"/>
    </row>
    <row r="827" ht="12.75">
      <c r="A827" s="321"/>
    </row>
    <row r="828" ht="12.75">
      <c r="A828" s="321"/>
    </row>
    <row r="829" ht="12.75">
      <c r="A829" s="321"/>
    </row>
    <row r="830" ht="12.75">
      <c r="A830" s="321"/>
    </row>
    <row r="831" ht="12.75">
      <c r="A831" s="321"/>
    </row>
    <row r="832" ht="12.75">
      <c r="A832" s="321"/>
    </row>
    <row r="833" ht="12.75">
      <c r="A833" s="321"/>
    </row>
    <row r="834" ht="12.75">
      <c r="A834" s="321"/>
    </row>
    <row r="835" ht="12.75">
      <c r="A835" s="321"/>
    </row>
    <row r="836" ht="12.75">
      <c r="A836" s="321"/>
    </row>
    <row r="837" ht="12.75">
      <c r="A837" s="321"/>
    </row>
    <row r="838" ht="12.75">
      <c r="A838" s="321"/>
    </row>
    <row r="839" ht="12.75">
      <c r="A839" s="321"/>
    </row>
    <row r="840" ht="12.75">
      <c r="A840" s="321"/>
    </row>
    <row r="841" ht="12.75">
      <c r="A841" s="321"/>
    </row>
    <row r="842" ht="12.75">
      <c r="A842" s="321"/>
    </row>
    <row r="843" ht="12.75">
      <c r="A843" s="321"/>
    </row>
    <row r="844" ht="12.75">
      <c r="A844" s="321"/>
    </row>
    <row r="845" ht="12.75">
      <c r="A845" s="321"/>
    </row>
    <row r="846" ht="12.75">
      <c r="A846" s="321"/>
    </row>
    <row r="847" ht="12.75">
      <c r="A847" s="321"/>
    </row>
    <row r="848" ht="12.75">
      <c r="A848" s="321"/>
    </row>
    <row r="849" ht="12.75">
      <c r="A849" s="321"/>
    </row>
    <row r="850" ht="12.75">
      <c r="A850" s="321"/>
    </row>
    <row r="851" ht="12.75">
      <c r="A851" s="321"/>
    </row>
    <row r="852" ht="12.75">
      <c r="A852" s="321"/>
    </row>
    <row r="853" ht="12.75">
      <c r="A853" s="321"/>
    </row>
    <row r="854" ht="12.75">
      <c r="A854" s="321"/>
    </row>
    <row r="855" ht="12.75">
      <c r="A855" s="321"/>
    </row>
    <row r="856" ht="12.75">
      <c r="A856" s="321"/>
    </row>
    <row r="857" ht="12.75">
      <c r="A857" s="321"/>
    </row>
    <row r="858" ht="12.75">
      <c r="A858" s="321"/>
    </row>
    <row r="859" ht="12.75">
      <c r="A859" s="321"/>
    </row>
    <row r="860" ht="12.75">
      <c r="A860" s="321"/>
    </row>
    <row r="861" ht="12.75">
      <c r="A861" s="321"/>
    </row>
    <row r="862" ht="12.75">
      <c r="A862" s="321"/>
    </row>
    <row r="863" ht="12.75">
      <c r="A863" s="321"/>
    </row>
    <row r="864" ht="12.75">
      <c r="A864" s="321"/>
    </row>
    <row r="865" ht="12.75">
      <c r="A865" s="321"/>
    </row>
    <row r="866" ht="12.75">
      <c r="A866" s="321"/>
    </row>
    <row r="867" ht="12.75">
      <c r="A867" s="321"/>
    </row>
    <row r="868" ht="12.75">
      <c r="A868" s="321"/>
    </row>
    <row r="869" ht="12.75">
      <c r="A869" s="321"/>
    </row>
    <row r="870" ht="12.75">
      <c r="A870" s="321"/>
    </row>
    <row r="871" ht="12.75">
      <c r="A871" s="321"/>
    </row>
    <row r="872" ht="12.75">
      <c r="A872" s="321"/>
    </row>
    <row r="873" ht="12.75">
      <c r="A873" s="321"/>
    </row>
    <row r="874" ht="12.75">
      <c r="A874" s="321"/>
    </row>
    <row r="875" ht="12.75">
      <c r="A875" s="321"/>
    </row>
    <row r="876" ht="12.75">
      <c r="A876" s="321"/>
    </row>
    <row r="877" ht="12.75">
      <c r="A877" s="321"/>
    </row>
    <row r="878" ht="12.75">
      <c r="A878" s="321"/>
    </row>
    <row r="879" ht="12.75">
      <c r="A879" s="321"/>
    </row>
    <row r="880" ht="12.75">
      <c r="A880" s="321"/>
    </row>
    <row r="881" ht="12.75">
      <c r="A881" s="321"/>
    </row>
    <row r="882" ht="12.75">
      <c r="A882" s="321"/>
    </row>
    <row r="883" ht="12.75">
      <c r="A883" s="321"/>
    </row>
    <row r="884" ht="12.75">
      <c r="A884" s="321"/>
    </row>
    <row r="885" ht="12.75">
      <c r="A885" s="321"/>
    </row>
    <row r="886" ht="12.75">
      <c r="A886" s="321"/>
    </row>
  </sheetData>
  <mergeCells count="3">
    <mergeCell ref="B3:D3"/>
    <mergeCell ref="B4:D4"/>
    <mergeCell ref="B6:D6"/>
  </mergeCells>
  <printOptions/>
  <pageMargins left="0.51" right="0.43" top="0.75" bottom="0.59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85"/>
  <sheetViews>
    <sheetView view="pageBreakPreview" zoomScale="60" workbookViewId="0" topLeftCell="A1">
      <selection activeCell="A47" sqref="A47"/>
    </sheetView>
  </sheetViews>
  <sheetFormatPr defaultColWidth="9.00390625" defaultRowHeight="12.75"/>
  <cols>
    <col min="1" max="1" width="29.375" style="13" customWidth="1"/>
    <col min="2" max="2" width="73.625" style="5" customWidth="1"/>
    <col min="3" max="3" width="22.00390625" style="252" customWidth="1"/>
    <col min="4" max="4" width="21.75390625" style="4" customWidth="1"/>
    <col min="5" max="16384" width="9.125" style="4" customWidth="1"/>
  </cols>
  <sheetData>
    <row r="1" spans="2:4" ht="15.75">
      <c r="B1" s="11"/>
      <c r="C1" s="45"/>
      <c r="D1" s="44" t="s">
        <v>203</v>
      </c>
    </row>
    <row r="2" spans="2:4" ht="15.75">
      <c r="B2" s="11"/>
      <c r="C2" s="45"/>
      <c r="D2" s="44" t="s">
        <v>230</v>
      </c>
    </row>
    <row r="3" spans="2:4" ht="12.75" customHeight="1">
      <c r="B3" s="424" t="s">
        <v>229</v>
      </c>
      <c r="C3" s="424"/>
      <c r="D3" s="424"/>
    </row>
    <row r="4" spans="2:4" ht="15">
      <c r="B4" s="424" t="s">
        <v>631</v>
      </c>
      <c r="C4" s="424"/>
      <c r="D4" s="424"/>
    </row>
    <row r="5" spans="2:4" ht="15.75">
      <c r="B5" s="11"/>
      <c r="C5" s="44"/>
      <c r="D5" s="44" t="s">
        <v>146</v>
      </c>
    </row>
    <row r="6" spans="2:4" ht="14.25" customHeight="1">
      <c r="B6" s="424" t="s">
        <v>151</v>
      </c>
      <c r="C6" s="424"/>
      <c r="D6" s="424"/>
    </row>
    <row r="7" spans="1:4" s="9" customFormat="1" ht="76.5" customHeight="1">
      <c r="A7" s="423" t="s">
        <v>577</v>
      </c>
      <c r="B7" s="423"/>
      <c r="C7" s="423"/>
      <c r="D7" s="423"/>
    </row>
    <row r="8" spans="1:4" ht="25.5" customHeight="1">
      <c r="A8" s="310"/>
      <c r="B8" s="311"/>
      <c r="C8" s="312"/>
      <c r="D8" s="312" t="s">
        <v>549</v>
      </c>
    </row>
    <row r="9" spans="1:4" s="307" customFormat="1" ht="87.75" customHeight="1">
      <c r="A9" s="262" t="s">
        <v>506</v>
      </c>
      <c r="B9" s="313" t="s">
        <v>139</v>
      </c>
      <c r="C9" s="256" t="s">
        <v>578</v>
      </c>
      <c r="D9" s="256" t="s">
        <v>579</v>
      </c>
    </row>
    <row r="10" spans="1:4" s="9" customFormat="1" ht="15.75">
      <c r="A10" s="256" t="s">
        <v>141</v>
      </c>
      <c r="B10" s="314" t="s">
        <v>774</v>
      </c>
      <c r="C10" s="315"/>
      <c r="D10" s="324"/>
    </row>
    <row r="11" spans="1:4" s="9" customFormat="1" ht="33" customHeight="1">
      <c r="A11" s="256" t="s">
        <v>142</v>
      </c>
      <c r="B11" s="316" t="s">
        <v>143</v>
      </c>
      <c r="C11" s="318"/>
      <c r="D11" s="318"/>
    </row>
    <row r="12" spans="1:4" s="9" customFormat="1" ht="51.75" customHeight="1">
      <c r="A12" s="270" t="s">
        <v>63</v>
      </c>
      <c r="B12" s="276" t="s">
        <v>144</v>
      </c>
      <c r="C12" s="317">
        <v>100</v>
      </c>
      <c r="D12" s="317">
        <v>100</v>
      </c>
    </row>
    <row r="13" spans="1:3" s="252" customFormat="1" ht="14.25">
      <c r="A13" s="320"/>
      <c r="B13" s="7"/>
      <c r="C13" s="34"/>
    </row>
    <row r="14" spans="1:3" ht="14.25">
      <c r="A14" s="321"/>
      <c r="B14" s="8"/>
      <c r="C14" s="34"/>
    </row>
    <row r="15" spans="1:3" ht="15.75">
      <c r="A15" s="322"/>
      <c r="B15" s="8"/>
      <c r="C15" s="34"/>
    </row>
    <row r="16" spans="1:3" ht="14.25">
      <c r="A16" s="8"/>
      <c r="B16" s="8"/>
      <c r="C16" s="34"/>
    </row>
    <row r="17" spans="1:3" ht="14.25">
      <c r="A17" s="321"/>
      <c r="B17" s="8"/>
      <c r="C17" s="34"/>
    </row>
    <row r="18" spans="1:3" ht="14.25">
      <c r="A18" s="321"/>
      <c r="B18" s="8"/>
      <c r="C18" s="34"/>
    </row>
    <row r="19" spans="1:3" ht="14.25">
      <c r="A19" s="321"/>
      <c r="B19" s="8"/>
      <c r="C19" s="34"/>
    </row>
    <row r="20" spans="1:3" ht="14.25">
      <c r="A20" s="321"/>
      <c r="B20" s="8"/>
      <c r="C20" s="34"/>
    </row>
    <row r="21" spans="1:3" ht="14.25">
      <c r="A21" s="321"/>
      <c r="B21" s="8"/>
      <c r="C21" s="34"/>
    </row>
    <row r="22" spans="1:3" ht="14.25">
      <c r="A22" s="321"/>
      <c r="B22" s="8"/>
      <c r="C22" s="34"/>
    </row>
    <row r="23" spans="1:3" ht="14.25">
      <c r="A23" s="321"/>
      <c r="B23" s="8"/>
      <c r="C23" s="34"/>
    </row>
    <row r="24" spans="1:3" ht="14.25">
      <c r="A24" s="321"/>
      <c r="B24" s="8"/>
      <c r="C24" s="7"/>
    </row>
    <row r="25" spans="1:3" ht="14.25">
      <c r="A25" s="321"/>
      <c r="B25" s="8"/>
      <c r="C25" s="7"/>
    </row>
    <row r="26" spans="1:3" ht="14.25">
      <c r="A26" s="321"/>
      <c r="B26" s="8"/>
      <c r="C26" s="7"/>
    </row>
    <row r="27" spans="1:3" ht="14.25">
      <c r="A27" s="321"/>
      <c r="B27" s="8"/>
      <c r="C27" s="7"/>
    </row>
    <row r="28" spans="1:3" ht="14.25">
      <c r="A28" s="321"/>
      <c r="B28" s="8"/>
      <c r="C28" s="7"/>
    </row>
    <row r="29" spans="1:3" ht="14.25">
      <c r="A29" s="321"/>
      <c r="B29" s="8"/>
      <c r="C29" s="7"/>
    </row>
    <row r="30" spans="1:3" ht="14.25">
      <c r="A30" s="321"/>
      <c r="B30" s="8"/>
      <c r="C30" s="7"/>
    </row>
    <row r="31" spans="1:3" ht="14.25">
      <c r="A31" s="321"/>
      <c r="B31" s="8"/>
      <c r="C31" s="7"/>
    </row>
    <row r="32" spans="1:3" ht="14.25">
      <c r="A32" s="321"/>
      <c r="B32" s="8"/>
      <c r="C32" s="7"/>
    </row>
    <row r="33" spans="1:3" ht="14.25">
      <c r="A33" s="321"/>
      <c r="B33" s="8"/>
      <c r="C33" s="7"/>
    </row>
    <row r="34" spans="1:3" ht="14.25">
      <c r="A34" s="321"/>
      <c r="B34" s="8"/>
      <c r="C34" s="7"/>
    </row>
    <row r="35" spans="1:3" ht="14.25">
      <c r="A35" s="321"/>
      <c r="B35" s="8"/>
      <c r="C35" s="7"/>
    </row>
    <row r="36" spans="1:3" ht="14.25">
      <c r="A36" s="321"/>
      <c r="B36" s="8"/>
      <c r="C36" s="7"/>
    </row>
    <row r="37" spans="1:3" ht="14.25">
      <c r="A37" s="321"/>
      <c r="B37" s="8"/>
      <c r="C37" s="7"/>
    </row>
    <row r="38" spans="1:3" ht="14.25">
      <c r="A38" s="321"/>
      <c r="B38" s="8"/>
      <c r="C38" s="7"/>
    </row>
    <row r="39" spans="1:3" ht="14.25">
      <c r="A39" s="321"/>
      <c r="B39" s="8"/>
      <c r="C39" s="7"/>
    </row>
    <row r="40" spans="1:3" ht="14.25">
      <c r="A40" s="321"/>
      <c r="B40" s="8"/>
      <c r="C40" s="7"/>
    </row>
    <row r="41" spans="1:3" ht="14.25">
      <c r="A41" s="321"/>
      <c r="B41" s="8"/>
      <c r="C41" s="7"/>
    </row>
    <row r="42" spans="1:3" ht="14.25">
      <c r="A42" s="321"/>
      <c r="B42" s="8"/>
      <c r="C42" s="7"/>
    </row>
    <row r="43" spans="1:3" ht="14.25">
      <c r="A43" s="321"/>
      <c r="B43" s="8"/>
      <c r="C43" s="7"/>
    </row>
    <row r="44" spans="1:3" ht="14.25">
      <c r="A44" s="321"/>
      <c r="B44" s="8"/>
      <c r="C44" s="7"/>
    </row>
    <row r="45" spans="1:3" ht="14.25">
      <c r="A45" s="321"/>
      <c r="B45" s="8"/>
      <c r="C45" s="7"/>
    </row>
    <row r="46" spans="1:3" ht="14.25">
      <c r="A46" s="321"/>
      <c r="B46" s="8"/>
      <c r="C46" s="7"/>
    </row>
    <row r="47" spans="1:3" ht="14.25">
      <c r="A47" s="321"/>
      <c r="B47" s="8"/>
      <c r="C47" s="7"/>
    </row>
    <row r="48" spans="1:3" ht="14.25">
      <c r="A48" s="321"/>
      <c r="B48" s="8"/>
      <c r="C48" s="7"/>
    </row>
    <row r="49" spans="1:3" ht="14.25">
      <c r="A49" s="321"/>
      <c r="B49" s="8"/>
      <c r="C49" s="7"/>
    </row>
    <row r="50" spans="1:3" ht="14.25">
      <c r="A50" s="321"/>
      <c r="B50" s="8"/>
      <c r="C50" s="7"/>
    </row>
    <row r="51" spans="1:3" ht="14.25">
      <c r="A51" s="321"/>
      <c r="B51" s="8"/>
      <c r="C51" s="7"/>
    </row>
    <row r="52" spans="1:3" ht="14.25">
      <c r="A52" s="321"/>
      <c r="B52" s="8"/>
      <c r="C52" s="7"/>
    </row>
    <row r="53" spans="1:3" ht="14.25">
      <c r="A53" s="321"/>
      <c r="B53" s="8"/>
      <c r="C53" s="7"/>
    </row>
    <row r="54" spans="1:3" ht="14.25">
      <c r="A54" s="321"/>
      <c r="B54" s="8"/>
      <c r="C54" s="7"/>
    </row>
    <row r="55" spans="1:3" ht="14.25">
      <c r="A55" s="321"/>
      <c r="B55" s="8"/>
      <c r="C55" s="7"/>
    </row>
    <row r="56" spans="1:3" ht="14.25">
      <c r="A56" s="321"/>
      <c r="B56" s="8"/>
      <c r="C56" s="7"/>
    </row>
    <row r="57" spans="1:3" ht="14.25">
      <c r="A57" s="321"/>
      <c r="B57" s="8"/>
      <c r="C57" s="7"/>
    </row>
    <row r="58" spans="1:3" ht="14.25">
      <c r="A58" s="321"/>
      <c r="B58" s="8"/>
      <c r="C58" s="7"/>
    </row>
    <row r="59" spans="1:3" ht="14.25">
      <c r="A59" s="321"/>
      <c r="B59" s="8"/>
      <c r="C59" s="7"/>
    </row>
    <row r="60" spans="1:3" ht="14.25">
      <c r="A60" s="321"/>
      <c r="B60" s="8"/>
      <c r="C60" s="7"/>
    </row>
    <row r="61" spans="1:3" ht="14.25">
      <c r="A61" s="321"/>
      <c r="B61" s="8"/>
      <c r="C61" s="7"/>
    </row>
    <row r="62" spans="1:3" ht="14.25">
      <c r="A62" s="321"/>
      <c r="B62" s="8"/>
      <c r="C62" s="7"/>
    </row>
    <row r="63" spans="1:3" ht="14.25">
      <c r="A63" s="321"/>
      <c r="B63" s="8"/>
      <c r="C63" s="7"/>
    </row>
    <row r="64" spans="1:3" ht="14.25">
      <c r="A64" s="321"/>
      <c r="B64" s="8"/>
      <c r="C64" s="7"/>
    </row>
    <row r="65" spans="1:3" ht="14.25">
      <c r="A65" s="321"/>
      <c r="B65" s="8"/>
      <c r="C65" s="7"/>
    </row>
    <row r="66" spans="1:3" ht="14.25">
      <c r="A66" s="321"/>
      <c r="B66" s="8"/>
      <c r="C66" s="7"/>
    </row>
    <row r="67" spans="1:3" ht="14.25">
      <c r="A67" s="321"/>
      <c r="B67" s="8"/>
      <c r="C67" s="7"/>
    </row>
    <row r="68" spans="1:3" ht="14.25">
      <c r="A68" s="321"/>
      <c r="B68" s="8"/>
      <c r="C68" s="7"/>
    </row>
    <row r="69" spans="1:3" ht="14.25">
      <c r="A69" s="321"/>
      <c r="B69" s="8"/>
      <c r="C69" s="7"/>
    </row>
    <row r="70" spans="1:3" ht="14.25">
      <c r="A70" s="321"/>
      <c r="B70" s="8"/>
      <c r="C70" s="7"/>
    </row>
    <row r="71" spans="1:3" ht="14.25">
      <c r="A71" s="321"/>
      <c r="B71" s="8"/>
      <c r="C71" s="7"/>
    </row>
    <row r="72" spans="1:3" ht="14.25">
      <c r="A72" s="321"/>
      <c r="B72" s="8"/>
      <c r="C72" s="7"/>
    </row>
    <row r="73" spans="1:3" ht="14.25">
      <c r="A73" s="321"/>
      <c r="B73" s="8"/>
      <c r="C73" s="7"/>
    </row>
    <row r="74" spans="1:3" ht="14.25">
      <c r="A74" s="321"/>
      <c r="B74" s="8"/>
      <c r="C74" s="7"/>
    </row>
    <row r="75" spans="1:3" ht="14.25">
      <c r="A75" s="321"/>
      <c r="B75" s="8"/>
      <c r="C75" s="7"/>
    </row>
    <row r="76" spans="1:3" ht="14.25">
      <c r="A76" s="321"/>
      <c r="B76" s="8"/>
      <c r="C76" s="7"/>
    </row>
    <row r="77" spans="1:3" ht="14.25">
      <c r="A77" s="321"/>
      <c r="B77" s="8"/>
      <c r="C77" s="7"/>
    </row>
    <row r="78" spans="1:3" ht="14.25">
      <c r="A78" s="321"/>
      <c r="B78" s="8"/>
      <c r="C78" s="7"/>
    </row>
    <row r="79" spans="1:3" ht="14.25">
      <c r="A79" s="321"/>
      <c r="B79" s="8"/>
      <c r="C79" s="7"/>
    </row>
    <row r="80" spans="1:3" ht="14.25">
      <c r="A80" s="321"/>
      <c r="B80" s="8"/>
      <c r="C80" s="7"/>
    </row>
    <row r="81" spans="1:3" ht="14.25">
      <c r="A81" s="321"/>
      <c r="B81" s="8"/>
      <c r="C81" s="7"/>
    </row>
    <row r="82" spans="1:3" ht="14.25">
      <c r="A82" s="321"/>
      <c r="B82" s="8"/>
      <c r="C82" s="7"/>
    </row>
    <row r="83" spans="1:3" ht="14.25">
      <c r="A83" s="321"/>
      <c r="B83" s="8"/>
      <c r="C83" s="7"/>
    </row>
    <row r="84" spans="1:3" ht="14.25">
      <c r="A84" s="321"/>
      <c r="B84" s="8"/>
      <c r="C84" s="7"/>
    </row>
    <row r="85" spans="1:3" ht="14.25">
      <c r="A85" s="321"/>
      <c r="B85" s="8"/>
      <c r="C85" s="7"/>
    </row>
    <row r="86" spans="1:3" ht="14.25">
      <c r="A86" s="321"/>
      <c r="B86" s="8"/>
      <c r="C86" s="7"/>
    </row>
    <row r="87" spans="1:3" ht="14.25">
      <c r="A87" s="321"/>
      <c r="B87" s="8"/>
      <c r="C87" s="7"/>
    </row>
    <row r="88" spans="1:3" ht="14.25">
      <c r="A88" s="321"/>
      <c r="B88" s="8"/>
      <c r="C88" s="7"/>
    </row>
    <row r="89" spans="1:3" ht="14.25">
      <c r="A89" s="321"/>
      <c r="B89" s="8"/>
      <c r="C89" s="7"/>
    </row>
    <row r="90" spans="1:3" ht="14.25">
      <c r="A90" s="321"/>
      <c r="B90" s="8"/>
      <c r="C90" s="7"/>
    </row>
    <row r="91" spans="1:3" ht="14.25">
      <c r="A91" s="321"/>
      <c r="B91" s="8"/>
      <c r="C91" s="7"/>
    </row>
    <row r="92" spans="1:3" ht="14.25">
      <c r="A92" s="321"/>
      <c r="B92" s="8"/>
      <c r="C92" s="7"/>
    </row>
    <row r="93" spans="1:3" ht="14.25">
      <c r="A93" s="321"/>
      <c r="B93" s="8"/>
      <c r="C93" s="7"/>
    </row>
    <row r="94" spans="1:3" ht="14.25">
      <c r="A94" s="321"/>
      <c r="B94" s="8"/>
      <c r="C94" s="7"/>
    </row>
    <row r="95" spans="1:3" ht="14.25">
      <c r="A95" s="321"/>
      <c r="B95" s="8"/>
      <c r="C95" s="7"/>
    </row>
    <row r="96" spans="1:3" ht="14.25">
      <c r="A96" s="321"/>
      <c r="B96" s="8"/>
      <c r="C96" s="7"/>
    </row>
    <row r="97" spans="1:3" ht="14.25">
      <c r="A97" s="321"/>
      <c r="B97" s="8"/>
      <c r="C97" s="7"/>
    </row>
    <row r="98" spans="1:3" ht="14.25">
      <c r="A98" s="321"/>
      <c r="B98" s="8"/>
      <c r="C98" s="7"/>
    </row>
    <row r="99" spans="1:3" ht="14.25">
      <c r="A99" s="321"/>
      <c r="B99" s="8"/>
      <c r="C99" s="7"/>
    </row>
    <row r="100" spans="1:3" ht="14.25">
      <c r="A100" s="321"/>
      <c r="B100" s="8"/>
      <c r="C100" s="7"/>
    </row>
    <row r="101" spans="1:3" ht="14.25">
      <c r="A101" s="321"/>
      <c r="B101" s="8"/>
      <c r="C101" s="7"/>
    </row>
    <row r="102" spans="1:3" ht="14.25">
      <c r="A102" s="321"/>
      <c r="B102" s="8"/>
      <c r="C102" s="7"/>
    </row>
    <row r="103" spans="1:3" ht="14.25">
      <c r="A103" s="321"/>
      <c r="C103" s="7"/>
    </row>
    <row r="104" spans="1:3" ht="14.25">
      <c r="A104" s="321"/>
      <c r="C104" s="7"/>
    </row>
    <row r="105" spans="1:3" ht="14.25">
      <c r="A105" s="321"/>
      <c r="C105" s="7"/>
    </row>
    <row r="106" spans="1:3" ht="14.25">
      <c r="A106" s="321"/>
      <c r="C106" s="7"/>
    </row>
    <row r="107" spans="1:3" ht="14.25">
      <c r="A107" s="321"/>
      <c r="C107" s="7"/>
    </row>
    <row r="108" spans="1:3" ht="14.25">
      <c r="A108" s="321"/>
      <c r="C108" s="7"/>
    </row>
    <row r="109" spans="1:3" ht="14.25">
      <c r="A109" s="321"/>
      <c r="C109" s="7"/>
    </row>
    <row r="110" spans="1:3" ht="14.25">
      <c r="A110" s="321"/>
      <c r="C110" s="7"/>
    </row>
    <row r="111" spans="1:3" ht="14.25">
      <c r="A111" s="321"/>
      <c r="C111" s="7"/>
    </row>
    <row r="112" spans="1:3" ht="14.25">
      <c r="A112" s="321"/>
      <c r="C112" s="7"/>
    </row>
    <row r="113" spans="1:3" ht="14.25">
      <c r="A113" s="321"/>
      <c r="C113" s="7"/>
    </row>
    <row r="114" spans="1:3" ht="14.25">
      <c r="A114" s="321"/>
      <c r="C114" s="7"/>
    </row>
    <row r="115" spans="1:3" ht="14.25">
      <c r="A115" s="321"/>
      <c r="C115" s="7"/>
    </row>
    <row r="116" spans="1:3" ht="14.25">
      <c r="A116" s="321"/>
      <c r="C116" s="7"/>
    </row>
    <row r="117" spans="1:3" ht="14.25">
      <c r="A117" s="321"/>
      <c r="C117" s="7"/>
    </row>
    <row r="118" spans="1:3" ht="14.25">
      <c r="A118" s="321"/>
      <c r="C118" s="7"/>
    </row>
    <row r="119" spans="1:3" ht="14.25">
      <c r="A119" s="321"/>
      <c r="C119" s="7"/>
    </row>
    <row r="120" spans="1:3" ht="14.25">
      <c r="A120" s="321"/>
      <c r="C120" s="7"/>
    </row>
    <row r="121" spans="1:3" ht="14.25">
      <c r="A121" s="321"/>
      <c r="C121" s="7"/>
    </row>
    <row r="122" spans="1:3" ht="14.25">
      <c r="A122" s="321"/>
      <c r="C122" s="7"/>
    </row>
    <row r="123" spans="1:3" ht="14.25">
      <c r="A123" s="321"/>
      <c r="C123" s="7"/>
    </row>
    <row r="124" spans="1:3" ht="14.25">
      <c r="A124" s="321"/>
      <c r="C124" s="7"/>
    </row>
    <row r="125" spans="1:3" ht="14.25">
      <c r="A125" s="321"/>
      <c r="C125" s="7"/>
    </row>
    <row r="126" spans="1:3" ht="14.25">
      <c r="A126" s="321"/>
      <c r="C126" s="7"/>
    </row>
    <row r="127" spans="1:3" ht="14.25">
      <c r="A127" s="321"/>
      <c r="C127" s="7"/>
    </row>
    <row r="128" spans="1:3" ht="14.25">
      <c r="A128" s="321"/>
      <c r="C128" s="7"/>
    </row>
    <row r="129" spans="1:3" ht="14.25">
      <c r="A129" s="321"/>
      <c r="C129" s="7"/>
    </row>
    <row r="130" spans="1:3" ht="14.25">
      <c r="A130" s="321"/>
      <c r="C130" s="7"/>
    </row>
    <row r="131" spans="1:3" ht="14.25">
      <c r="A131" s="321"/>
      <c r="C131" s="7"/>
    </row>
    <row r="132" spans="1:3" ht="14.25">
      <c r="A132" s="321"/>
      <c r="C132" s="7"/>
    </row>
    <row r="133" spans="1:3" ht="14.25">
      <c r="A133" s="321"/>
      <c r="C133" s="7"/>
    </row>
    <row r="134" spans="1:3" ht="14.25">
      <c r="A134" s="321"/>
      <c r="C134" s="7"/>
    </row>
    <row r="135" spans="1:3" ht="14.25">
      <c r="A135" s="321"/>
      <c r="C135" s="7"/>
    </row>
    <row r="136" spans="1:3" ht="14.25">
      <c r="A136" s="321"/>
      <c r="C136" s="7"/>
    </row>
    <row r="137" spans="1:3" ht="14.25">
      <c r="A137" s="321"/>
      <c r="C137" s="7"/>
    </row>
    <row r="138" spans="1:3" ht="14.25">
      <c r="A138" s="321"/>
      <c r="C138" s="7"/>
    </row>
    <row r="139" spans="1:3" ht="14.25">
      <c r="A139" s="321"/>
      <c r="C139" s="7"/>
    </row>
    <row r="140" spans="1:3" ht="14.25">
      <c r="A140" s="321"/>
      <c r="C140" s="7"/>
    </row>
    <row r="141" spans="1:3" ht="14.25">
      <c r="A141" s="321"/>
      <c r="C141" s="7"/>
    </row>
    <row r="142" spans="1:3" ht="14.25">
      <c r="A142" s="321"/>
      <c r="C142" s="7"/>
    </row>
    <row r="143" spans="1:3" ht="14.25">
      <c r="A143" s="321"/>
      <c r="C143" s="7"/>
    </row>
    <row r="144" spans="1:3" ht="14.25">
      <c r="A144" s="321"/>
      <c r="C144" s="7"/>
    </row>
    <row r="145" spans="1:3" ht="14.25">
      <c r="A145" s="321"/>
      <c r="C145" s="7"/>
    </row>
    <row r="146" spans="1:3" ht="14.25">
      <c r="A146" s="321"/>
      <c r="C146" s="7"/>
    </row>
    <row r="147" spans="1:3" ht="14.25">
      <c r="A147" s="321"/>
      <c r="C147" s="7"/>
    </row>
    <row r="148" spans="1:3" ht="14.25">
      <c r="A148" s="321"/>
      <c r="C148" s="7"/>
    </row>
    <row r="149" spans="1:3" ht="14.25">
      <c r="A149" s="321"/>
      <c r="C149" s="7"/>
    </row>
    <row r="150" spans="1:3" ht="14.25">
      <c r="A150" s="321"/>
      <c r="C150" s="7"/>
    </row>
    <row r="151" spans="1:3" ht="14.25">
      <c r="A151" s="321"/>
      <c r="C151" s="7"/>
    </row>
    <row r="152" spans="1:3" ht="14.25">
      <c r="A152" s="321"/>
      <c r="C152" s="7"/>
    </row>
    <row r="153" spans="1:3" ht="14.25">
      <c r="A153" s="321"/>
      <c r="C153" s="7"/>
    </row>
    <row r="154" spans="1:3" ht="14.25">
      <c r="A154" s="321"/>
      <c r="C154" s="7"/>
    </row>
    <row r="155" spans="1:3" ht="14.25">
      <c r="A155" s="321"/>
      <c r="C155" s="7"/>
    </row>
    <row r="156" spans="1:3" ht="14.25">
      <c r="A156" s="321"/>
      <c r="C156" s="7"/>
    </row>
    <row r="157" spans="1:3" ht="14.25">
      <c r="A157" s="321"/>
      <c r="C157" s="7"/>
    </row>
    <row r="158" spans="1:3" ht="14.25">
      <c r="A158" s="321"/>
      <c r="C158" s="7"/>
    </row>
    <row r="159" spans="1:3" ht="14.25">
      <c r="A159" s="321"/>
      <c r="C159" s="7"/>
    </row>
    <row r="160" spans="1:3" ht="14.25">
      <c r="A160" s="321"/>
      <c r="C160" s="7"/>
    </row>
    <row r="161" spans="1:3" ht="14.25">
      <c r="A161" s="321"/>
      <c r="C161" s="7"/>
    </row>
    <row r="162" spans="1:3" ht="14.25">
      <c r="A162" s="321"/>
      <c r="C162" s="7"/>
    </row>
    <row r="163" spans="1:3" ht="14.25">
      <c r="A163" s="321"/>
      <c r="C163" s="7"/>
    </row>
    <row r="164" spans="1:3" ht="14.25">
      <c r="A164" s="321"/>
      <c r="C164" s="7"/>
    </row>
    <row r="165" spans="1:3" ht="14.25">
      <c r="A165" s="321"/>
      <c r="C165" s="7"/>
    </row>
    <row r="166" spans="1:3" ht="14.25">
      <c r="A166" s="321"/>
      <c r="C166" s="7"/>
    </row>
    <row r="167" spans="1:3" ht="14.25">
      <c r="A167" s="321"/>
      <c r="C167" s="7"/>
    </row>
    <row r="168" spans="1:3" ht="14.25">
      <c r="A168" s="321"/>
      <c r="C168" s="7"/>
    </row>
    <row r="169" spans="1:3" ht="14.25">
      <c r="A169" s="321"/>
      <c r="C169" s="7"/>
    </row>
    <row r="170" spans="1:3" ht="14.25">
      <c r="A170" s="321"/>
      <c r="C170" s="7"/>
    </row>
    <row r="171" spans="1:3" ht="14.25">
      <c r="A171" s="321"/>
      <c r="C171" s="7"/>
    </row>
    <row r="172" spans="1:3" ht="14.25">
      <c r="A172" s="321"/>
      <c r="C172" s="7"/>
    </row>
    <row r="173" spans="1:3" ht="14.25">
      <c r="A173" s="321"/>
      <c r="C173" s="7"/>
    </row>
    <row r="174" spans="1:3" ht="14.25">
      <c r="A174" s="321"/>
      <c r="C174" s="7"/>
    </row>
    <row r="175" spans="1:3" ht="14.25">
      <c r="A175" s="321"/>
      <c r="C175" s="7"/>
    </row>
    <row r="176" spans="1:3" ht="14.25">
      <c r="A176" s="321"/>
      <c r="C176" s="7"/>
    </row>
    <row r="177" spans="1:3" ht="14.25">
      <c r="A177" s="321"/>
      <c r="C177" s="7"/>
    </row>
    <row r="178" spans="1:3" ht="14.25">
      <c r="A178" s="321"/>
      <c r="C178" s="7"/>
    </row>
    <row r="179" spans="1:3" ht="14.25">
      <c r="A179" s="321"/>
      <c r="C179" s="7"/>
    </row>
    <row r="180" spans="1:3" ht="14.25">
      <c r="A180" s="321"/>
      <c r="C180" s="7"/>
    </row>
    <row r="181" spans="1:3" ht="14.25">
      <c r="A181" s="321"/>
      <c r="C181" s="7"/>
    </row>
    <row r="182" spans="1:3" ht="14.25">
      <c r="A182" s="321"/>
      <c r="C182" s="7"/>
    </row>
    <row r="183" spans="1:3" ht="14.25">
      <c r="A183" s="321"/>
      <c r="C183" s="7"/>
    </row>
    <row r="184" spans="1:3" ht="14.25">
      <c r="A184" s="321"/>
      <c r="C184" s="7"/>
    </row>
    <row r="185" spans="1:3" ht="14.25">
      <c r="A185" s="321"/>
      <c r="C185" s="7"/>
    </row>
    <row r="186" spans="1:3" ht="14.25">
      <c r="A186" s="321"/>
      <c r="C186" s="7"/>
    </row>
    <row r="187" spans="1:3" ht="14.25">
      <c r="A187" s="321"/>
      <c r="C187" s="7"/>
    </row>
    <row r="188" spans="1:3" ht="14.25">
      <c r="A188" s="321"/>
      <c r="C188" s="7"/>
    </row>
    <row r="189" spans="1:3" ht="14.25">
      <c r="A189" s="321"/>
      <c r="C189" s="7"/>
    </row>
    <row r="190" spans="1:3" ht="14.25">
      <c r="A190" s="321"/>
      <c r="C190" s="7"/>
    </row>
    <row r="191" spans="1:3" ht="14.25">
      <c r="A191" s="321"/>
      <c r="C191" s="7"/>
    </row>
    <row r="192" spans="1:3" ht="14.25">
      <c r="A192" s="321"/>
      <c r="C192" s="7"/>
    </row>
    <row r="193" spans="1:3" ht="14.25">
      <c r="A193" s="321"/>
      <c r="C193" s="7"/>
    </row>
    <row r="194" spans="1:3" ht="14.25">
      <c r="A194" s="321"/>
      <c r="C194" s="7"/>
    </row>
    <row r="195" spans="1:3" ht="14.25">
      <c r="A195" s="321"/>
      <c r="C195" s="7"/>
    </row>
    <row r="196" spans="1:3" ht="14.25">
      <c r="A196" s="321"/>
      <c r="C196" s="7"/>
    </row>
    <row r="197" spans="1:3" ht="14.25">
      <c r="A197" s="321"/>
      <c r="C197" s="7"/>
    </row>
    <row r="198" spans="1:3" ht="14.25">
      <c r="A198" s="321"/>
      <c r="C198" s="7"/>
    </row>
    <row r="199" spans="1:3" ht="14.25">
      <c r="A199" s="321"/>
      <c r="C199" s="7"/>
    </row>
    <row r="200" spans="1:3" ht="14.25">
      <c r="A200" s="321"/>
      <c r="C200" s="7"/>
    </row>
    <row r="201" spans="1:3" ht="14.25">
      <c r="A201" s="321"/>
      <c r="C201" s="7"/>
    </row>
    <row r="202" spans="1:3" ht="14.25">
      <c r="A202" s="321"/>
      <c r="C202" s="7"/>
    </row>
    <row r="203" spans="1:3" ht="14.25">
      <c r="A203" s="321"/>
      <c r="C203" s="7"/>
    </row>
    <row r="204" spans="1:3" ht="14.25">
      <c r="A204" s="321"/>
      <c r="C204" s="7"/>
    </row>
    <row r="205" spans="1:3" ht="14.25">
      <c r="A205" s="321"/>
      <c r="C205" s="7"/>
    </row>
    <row r="206" spans="1:3" ht="14.25">
      <c r="A206" s="321"/>
      <c r="C206" s="7"/>
    </row>
    <row r="207" spans="1:3" ht="14.25">
      <c r="A207" s="321"/>
      <c r="C207" s="7"/>
    </row>
    <row r="208" spans="1:3" ht="14.25">
      <c r="A208" s="321"/>
      <c r="C208" s="7"/>
    </row>
    <row r="209" spans="1:3" ht="14.25">
      <c r="A209" s="321"/>
      <c r="C209" s="7"/>
    </row>
    <row r="210" spans="1:3" ht="14.25">
      <c r="A210" s="321"/>
      <c r="C210" s="7"/>
    </row>
    <row r="211" spans="1:3" ht="14.25">
      <c r="A211" s="321"/>
      <c r="C211" s="7"/>
    </row>
    <row r="212" spans="1:3" ht="14.25">
      <c r="A212" s="321"/>
      <c r="C212" s="7"/>
    </row>
    <row r="213" spans="1:3" ht="14.25">
      <c r="A213" s="321"/>
      <c r="C213" s="7"/>
    </row>
    <row r="214" spans="1:3" ht="14.25">
      <c r="A214" s="321"/>
      <c r="C214" s="7"/>
    </row>
    <row r="215" spans="1:3" ht="14.25">
      <c r="A215" s="321"/>
      <c r="C215" s="7"/>
    </row>
    <row r="216" spans="1:3" ht="14.25">
      <c r="A216" s="321"/>
      <c r="C216" s="7"/>
    </row>
    <row r="217" spans="1:3" ht="14.25">
      <c r="A217" s="321"/>
      <c r="C217" s="7"/>
    </row>
    <row r="218" spans="1:3" ht="14.25">
      <c r="A218" s="321"/>
      <c r="C218" s="7"/>
    </row>
    <row r="219" spans="1:3" ht="14.25">
      <c r="A219" s="321"/>
      <c r="C219" s="7"/>
    </row>
    <row r="220" spans="1:3" ht="14.25">
      <c r="A220" s="321"/>
      <c r="C220" s="7"/>
    </row>
    <row r="221" spans="1:3" ht="14.25">
      <c r="A221" s="321"/>
      <c r="C221" s="7"/>
    </row>
    <row r="222" spans="1:3" ht="14.25">
      <c r="A222" s="321"/>
      <c r="C222" s="7"/>
    </row>
    <row r="223" spans="1:3" ht="14.25">
      <c r="A223" s="321"/>
      <c r="C223" s="7"/>
    </row>
    <row r="224" spans="1:3" ht="14.25">
      <c r="A224" s="321"/>
      <c r="C224" s="7"/>
    </row>
    <row r="225" spans="1:3" ht="14.25">
      <c r="A225" s="321"/>
      <c r="C225" s="7"/>
    </row>
    <row r="226" spans="1:3" ht="14.25">
      <c r="A226" s="321"/>
      <c r="C226" s="7"/>
    </row>
    <row r="227" spans="1:3" ht="14.25">
      <c r="A227" s="321"/>
      <c r="C227" s="7"/>
    </row>
    <row r="228" spans="1:3" ht="14.25">
      <c r="A228" s="321"/>
      <c r="C228" s="7"/>
    </row>
    <row r="229" spans="1:3" ht="14.25">
      <c r="A229" s="321"/>
      <c r="C229" s="7"/>
    </row>
    <row r="230" spans="1:3" ht="14.25">
      <c r="A230" s="321"/>
      <c r="C230" s="7"/>
    </row>
    <row r="231" spans="1:3" ht="14.25">
      <c r="A231" s="321"/>
      <c r="C231" s="7"/>
    </row>
    <row r="232" spans="1:3" ht="14.25">
      <c r="A232" s="321"/>
      <c r="C232" s="7"/>
    </row>
    <row r="233" spans="1:3" ht="14.25">
      <c r="A233" s="321"/>
      <c r="C233" s="7"/>
    </row>
    <row r="234" spans="1:3" ht="14.25">
      <c r="A234" s="321"/>
      <c r="C234" s="7"/>
    </row>
    <row r="235" spans="1:3" ht="14.25">
      <c r="A235" s="321"/>
      <c r="C235" s="7"/>
    </row>
    <row r="236" spans="1:3" ht="14.25">
      <c r="A236" s="321"/>
      <c r="C236" s="7"/>
    </row>
    <row r="237" spans="1:3" ht="14.25">
      <c r="A237" s="321"/>
      <c r="C237" s="7"/>
    </row>
    <row r="238" spans="1:3" ht="14.25">
      <c r="A238" s="321"/>
      <c r="C238" s="7"/>
    </row>
    <row r="239" spans="1:3" ht="14.25">
      <c r="A239" s="321"/>
      <c r="C239" s="7"/>
    </row>
    <row r="240" spans="1:3" ht="14.25">
      <c r="A240" s="321"/>
      <c r="C240" s="7"/>
    </row>
    <row r="241" spans="1:3" ht="14.25">
      <c r="A241" s="321"/>
      <c r="C241" s="7"/>
    </row>
    <row r="242" spans="1:3" ht="14.25">
      <c r="A242" s="321"/>
      <c r="C242" s="7"/>
    </row>
    <row r="243" spans="1:3" ht="14.25">
      <c r="A243" s="321"/>
      <c r="C243" s="7"/>
    </row>
    <row r="244" spans="1:3" ht="14.25">
      <c r="A244" s="321"/>
      <c r="C244" s="7"/>
    </row>
    <row r="245" spans="1:3" ht="14.25">
      <c r="A245" s="321"/>
      <c r="C245" s="7"/>
    </row>
    <row r="246" spans="1:3" ht="14.25">
      <c r="A246" s="321"/>
      <c r="C246" s="7"/>
    </row>
    <row r="247" spans="1:3" ht="14.25">
      <c r="A247" s="321"/>
      <c r="C247" s="7"/>
    </row>
    <row r="248" spans="1:3" ht="14.25">
      <c r="A248" s="321"/>
      <c r="C248" s="7"/>
    </row>
    <row r="249" spans="1:3" ht="14.25">
      <c r="A249" s="321"/>
      <c r="C249" s="7"/>
    </row>
    <row r="250" spans="1:3" ht="14.25">
      <c r="A250" s="321"/>
      <c r="B250" s="8"/>
      <c r="C250" s="7"/>
    </row>
    <row r="251" spans="1:3" ht="14.25">
      <c r="A251" s="321"/>
      <c r="B251" s="8"/>
      <c r="C251" s="7"/>
    </row>
    <row r="252" spans="1:3" ht="14.25">
      <c r="A252" s="321"/>
      <c r="B252" s="8"/>
      <c r="C252" s="7"/>
    </row>
    <row r="253" spans="1:3" ht="14.25">
      <c r="A253" s="321"/>
      <c r="B253" s="8"/>
      <c r="C253" s="7"/>
    </row>
    <row r="254" spans="1:3" ht="14.25">
      <c r="A254" s="321"/>
      <c r="B254" s="8"/>
      <c r="C254" s="7"/>
    </row>
    <row r="255" spans="1:3" ht="14.25">
      <c r="A255" s="321"/>
      <c r="B255" s="8"/>
      <c r="C255" s="7"/>
    </row>
    <row r="256" spans="1:3" ht="14.25">
      <c r="A256" s="321"/>
      <c r="B256" s="8"/>
      <c r="C256" s="7"/>
    </row>
    <row r="257" spans="1:3" ht="14.25">
      <c r="A257" s="321"/>
      <c r="B257" s="8"/>
      <c r="C257" s="7"/>
    </row>
    <row r="258" spans="1:3" ht="14.25">
      <c r="A258" s="321"/>
      <c r="B258" s="8"/>
      <c r="C258" s="7"/>
    </row>
    <row r="259" spans="1:3" ht="14.25">
      <c r="A259" s="321"/>
      <c r="B259" s="8"/>
      <c r="C259" s="7"/>
    </row>
    <row r="260" spans="1:3" ht="14.25">
      <c r="A260" s="321"/>
      <c r="B260" s="8"/>
      <c r="C260" s="7"/>
    </row>
    <row r="261" spans="1:3" ht="14.25">
      <c r="A261" s="321"/>
      <c r="B261" s="8"/>
      <c r="C261" s="7"/>
    </row>
    <row r="262" spans="1:3" ht="14.25">
      <c r="A262" s="321"/>
      <c r="B262" s="8"/>
      <c r="C262" s="7"/>
    </row>
    <row r="263" spans="1:3" ht="14.25">
      <c r="A263" s="321"/>
      <c r="B263" s="8"/>
      <c r="C263" s="7"/>
    </row>
    <row r="264" spans="1:3" ht="14.25">
      <c r="A264" s="321"/>
      <c r="B264" s="8"/>
      <c r="C264" s="7"/>
    </row>
    <row r="265" spans="1:3" ht="14.25">
      <c r="A265" s="321"/>
      <c r="B265" s="8"/>
      <c r="C265" s="7"/>
    </row>
    <row r="266" spans="1:3" ht="14.25">
      <c r="A266" s="321"/>
      <c r="B266" s="8"/>
      <c r="C266" s="7"/>
    </row>
    <row r="267" spans="1:3" ht="14.25">
      <c r="A267" s="321"/>
      <c r="B267" s="8"/>
      <c r="C267" s="7"/>
    </row>
    <row r="268" spans="1:3" ht="14.25">
      <c r="A268" s="321"/>
      <c r="B268" s="8"/>
      <c r="C268" s="7"/>
    </row>
    <row r="269" spans="1:3" ht="14.25">
      <c r="A269" s="321"/>
      <c r="B269" s="8"/>
      <c r="C269" s="7"/>
    </row>
    <row r="270" spans="1:3" ht="14.25">
      <c r="A270" s="321"/>
      <c r="B270" s="8"/>
      <c r="C270" s="7"/>
    </row>
    <row r="271" spans="1:3" ht="14.25">
      <c r="A271" s="321"/>
      <c r="B271" s="8"/>
      <c r="C271" s="7"/>
    </row>
    <row r="272" spans="1:3" ht="14.25">
      <c r="A272" s="321"/>
      <c r="B272" s="8"/>
      <c r="C272" s="7"/>
    </row>
    <row r="273" spans="1:3" ht="14.25">
      <c r="A273" s="321"/>
      <c r="B273" s="8"/>
      <c r="C273" s="7"/>
    </row>
    <row r="274" spans="1:3" ht="14.25">
      <c r="A274" s="321"/>
      <c r="B274" s="8"/>
      <c r="C274" s="7"/>
    </row>
    <row r="275" spans="1:3" ht="14.25">
      <c r="A275" s="321"/>
      <c r="B275" s="8"/>
      <c r="C275" s="7"/>
    </row>
    <row r="276" spans="1:3" ht="14.25">
      <c r="A276" s="321"/>
      <c r="B276" s="8"/>
      <c r="C276" s="7"/>
    </row>
    <row r="277" spans="1:3" ht="14.25">
      <c r="A277" s="321"/>
      <c r="B277" s="8"/>
      <c r="C277" s="7"/>
    </row>
    <row r="278" spans="1:3" ht="14.25">
      <c r="A278" s="321"/>
      <c r="B278" s="8"/>
      <c r="C278" s="7"/>
    </row>
    <row r="279" spans="1:3" ht="14.25">
      <c r="A279" s="321"/>
      <c r="B279" s="8"/>
      <c r="C279" s="7"/>
    </row>
    <row r="280" spans="1:3" ht="14.25">
      <c r="A280" s="321"/>
      <c r="B280" s="8"/>
      <c r="C280" s="7"/>
    </row>
    <row r="281" spans="1:3" ht="14.25">
      <c r="A281" s="321"/>
      <c r="B281" s="8"/>
      <c r="C281" s="7"/>
    </row>
    <row r="282" spans="1:3" ht="14.25">
      <c r="A282" s="321"/>
      <c r="B282" s="8"/>
      <c r="C282" s="7"/>
    </row>
    <row r="283" spans="1:3" ht="14.25">
      <c r="A283" s="321"/>
      <c r="B283" s="8"/>
      <c r="C283" s="7"/>
    </row>
    <row r="284" spans="1:3" ht="14.25">
      <c r="A284" s="321"/>
      <c r="B284" s="8"/>
      <c r="C284" s="7"/>
    </row>
    <row r="285" spans="1:3" ht="14.25">
      <c r="A285" s="321"/>
      <c r="B285" s="8"/>
      <c r="C285" s="7"/>
    </row>
    <row r="286" spans="1:3" ht="14.25">
      <c r="A286" s="321"/>
      <c r="B286" s="8"/>
      <c r="C286" s="7"/>
    </row>
    <row r="287" spans="1:3" ht="14.25">
      <c r="A287" s="321"/>
      <c r="B287" s="8"/>
      <c r="C287" s="7"/>
    </row>
    <row r="288" spans="1:3" ht="14.25">
      <c r="A288" s="321"/>
      <c r="B288" s="8"/>
      <c r="C288" s="7"/>
    </row>
    <row r="289" spans="1:3" ht="14.25">
      <c r="A289" s="321"/>
      <c r="B289" s="8"/>
      <c r="C289" s="7"/>
    </row>
    <row r="290" spans="1:3" ht="14.25">
      <c r="A290" s="321"/>
      <c r="B290" s="8"/>
      <c r="C290" s="7"/>
    </row>
    <row r="291" spans="1:3" ht="14.25">
      <c r="A291" s="321"/>
      <c r="B291" s="8"/>
      <c r="C291" s="7"/>
    </row>
    <row r="292" spans="1:3" ht="14.25">
      <c r="A292" s="321"/>
      <c r="B292" s="8"/>
      <c r="C292" s="7"/>
    </row>
    <row r="293" spans="1:3" ht="14.25">
      <c r="A293" s="321"/>
      <c r="B293" s="8"/>
      <c r="C293" s="7"/>
    </row>
    <row r="294" spans="1:3" ht="14.25">
      <c r="A294" s="321"/>
      <c r="B294" s="8"/>
      <c r="C294" s="7"/>
    </row>
    <row r="295" spans="1:3" ht="14.25">
      <c r="A295" s="321"/>
      <c r="B295" s="8"/>
      <c r="C295" s="7"/>
    </row>
    <row r="296" spans="1:3" ht="14.25">
      <c r="A296" s="321"/>
      <c r="B296" s="8"/>
      <c r="C296" s="7"/>
    </row>
    <row r="297" spans="1:3" ht="14.25">
      <c r="A297" s="321"/>
      <c r="B297" s="8"/>
      <c r="C297" s="7"/>
    </row>
    <row r="298" spans="1:3" ht="14.25">
      <c r="A298" s="321"/>
      <c r="B298" s="8"/>
      <c r="C298" s="7"/>
    </row>
    <row r="299" spans="1:3" ht="14.25">
      <c r="A299" s="321"/>
      <c r="B299" s="8"/>
      <c r="C299" s="7"/>
    </row>
    <row r="300" spans="1:3" ht="14.25">
      <c r="A300" s="321"/>
      <c r="B300" s="8"/>
      <c r="C300" s="7"/>
    </row>
    <row r="301" spans="1:3" ht="14.25">
      <c r="A301" s="321"/>
      <c r="B301" s="8"/>
      <c r="C301" s="7"/>
    </row>
    <row r="302" spans="1:3" ht="14.25">
      <c r="A302" s="321"/>
      <c r="B302" s="8"/>
      <c r="C302" s="7"/>
    </row>
    <row r="303" spans="1:3" ht="14.25">
      <c r="A303" s="321"/>
      <c r="B303" s="8"/>
      <c r="C303" s="7"/>
    </row>
    <row r="304" spans="1:3" ht="14.25">
      <c r="A304" s="321"/>
      <c r="B304" s="8"/>
      <c r="C304" s="7"/>
    </row>
    <row r="305" spans="1:3" ht="14.25">
      <c r="A305" s="321"/>
      <c r="B305" s="8"/>
      <c r="C305" s="7"/>
    </row>
    <row r="306" spans="1:3" ht="14.25">
      <c r="A306" s="321"/>
      <c r="B306" s="8"/>
      <c r="C306" s="7"/>
    </row>
    <row r="307" spans="1:3" ht="14.25">
      <c r="A307" s="321"/>
      <c r="B307" s="8"/>
      <c r="C307" s="7"/>
    </row>
    <row r="308" spans="1:3" ht="14.25">
      <c r="A308" s="321"/>
      <c r="B308" s="8"/>
      <c r="C308" s="7"/>
    </row>
    <row r="309" spans="1:3" ht="14.25">
      <c r="A309" s="321"/>
      <c r="B309" s="8"/>
      <c r="C309" s="7"/>
    </row>
    <row r="310" spans="1:3" ht="14.25">
      <c r="A310" s="321"/>
      <c r="B310" s="8"/>
      <c r="C310" s="7"/>
    </row>
    <row r="311" spans="1:3" ht="14.25">
      <c r="A311" s="321"/>
      <c r="B311" s="8"/>
      <c r="C311" s="7"/>
    </row>
    <row r="312" spans="1:3" ht="14.25">
      <c r="A312" s="321"/>
      <c r="B312" s="8"/>
      <c r="C312" s="7"/>
    </row>
    <row r="313" spans="1:3" ht="14.25">
      <c r="A313" s="321"/>
      <c r="B313" s="8"/>
      <c r="C313" s="7"/>
    </row>
    <row r="314" spans="1:3" ht="14.25">
      <c r="A314" s="321"/>
      <c r="B314" s="8"/>
      <c r="C314" s="7"/>
    </row>
    <row r="315" spans="1:3" ht="14.25">
      <c r="A315" s="321"/>
      <c r="B315" s="8"/>
      <c r="C315" s="7"/>
    </row>
    <row r="316" spans="1:3" ht="14.25">
      <c r="A316" s="321"/>
      <c r="B316" s="8"/>
      <c r="C316" s="7"/>
    </row>
    <row r="317" spans="1:3" ht="14.25">
      <c r="A317" s="321"/>
      <c r="B317" s="8"/>
      <c r="C317" s="7"/>
    </row>
    <row r="318" spans="1:3" ht="14.25">
      <c r="A318" s="321"/>
      <c r="B318" s="8"/>
      <c r="C318" s="7"/>
    </row>
    <row r="319" spans="1:3" ht="14.25">
      <c r="A319" s="321"/>
      <c r="B319" s="8"/>
      <c r="C319" s="7"/>
    </row>
    <row r="320" spans="1:3" ht="14.25">
      <c r="A320" s="321"/>
      <c r="B320" s="8"/>
      <c r="C320" s="7"/>
    </row>
    <row r="321" spans="1:3" ht="14.25">
      <c r="A321" s="321"/>
      <c r="B321" s="8"/>
      <c r="C321" s="7"/>
    </row>
    <row r="322" spans="1:3" ht="14.25">
      <c r="A322" s="321"/>
      <c r="B322" s="8"/>
      <c r="C322" s="7"/>
    </row>
    <row r="323" spans="1:3" ht="14.25">
      <c r="A323" s="323"/>
      <c r="B323" s="8"/>
      <c r="C323" s="7"/>
    </row>
    <row r="324" spans="1:3" ht="14.25">
      <c r="A324" s="323"/>
      <c r="B324" s="8"/>
      <c r="C324" s="7"/>
    </row>
    <row r="325" spans="1:3" ht="14.25">
      <c r="A325" s="323"/>
      <c r="B325" s="8"/>
      <c r="C325" s="7"/>
    </row>
    <row r="326" spans="1:3" ht="14.25">
      <c r="A326" s="323"/>
      <c r="B326" s="8"/>
      <c r="C326" s="7"/>
    </row>
    <row r="327" spans="1:3" ht="14.25">
      <c r="A327" s="323"/>
      <c r="B327" s="8"/>
      <c r="C327" s="7"/>
    </row>
    <row r="328" spans="1:3" ht="14.25">
      <c r="A328" s="323"/>
      <c r="B328" s="8"/>
      <c r="C328" s="7"/>
    </row>
    <row r="329" spans="1:3" ht="14.25">
      <c r="A329" s="323"/>
      <c r="B329" s="8"/>
      <c r="C329" s="7"/>
    </row>
    <row r="330" spans="1:3" ht="14.25">
      <c r="A330" s="323"/>
      <c r="B330" s="8"/>
      <c r="C330" s="7"/>
    </row>
    <row r="331" spans="1:3" ht="14.25">
      <c r="A331" s="323"/>
      <c r="B331" s="8"/>
      <c r="C331" s="7"/>
    </row>
    <row r="332" spans="1:3" ht="14.25">
      <c r="A332" s="323"/>
      <c r="B332" s="8"/>
      <c r="C332" s="7"/>
    </row>
    <row r="333" spans="1:3" ht="14.25">
      <c r="A333" s="323"/>
      <c r="B333" s="8"/>
      <c r="C333" s="7"/>
    </row>
    <row r="334" spans="1:3" ht="14.25">
      <c r="A334" s="323"/>
      <c r="B334" s="8"/>
      <c r="C334" s="7"/>
    </row>
    <row r="335" spans="1:3" ht="14.25">
      <c r="A335" s="323"/>
      <c r="B335" s="8"/>
      <c r="C335" s="7"/>
    </row>
    <row r="336" spans="1:3" ht="14.25">
      <c r="A336" s="323"/>
      <c r="B336" s="8"/>
      <c r="C336" s="7"/>
    </row>
    <row r="337" spans="1:3" ht="14.25">
      <c r="A337" s="323"/>
      <c r="B337" s="8"/>
      <c r="C337" s="7"/>
    </row>
    <row r="338" spans="1:3" ht="14.25">
      <c r="A338" s="323"/>
      <c r="B338" s="8"/>
      <c r="C338" s="7"/>
    </row>
    <row r="339" spans="1:3" ht="14.25">
      <c r="A339" s="323"/>
      <c r="B339" s="8"/>
      <c r="C339" s="7"/>
    </row>
    <row r="340" spans="1:3" ht="14.25">
      <c r="A340" s="323"/>
      <c r="B340" s="8"/>
      <c r="C340" s="7"/>
    </row>
    <row r="341" spans="1:3" ht="14.25">
      <c r="A341" s="323"/>
      <c r="B341" s="8"/>
      <c r="C341" s="7"/>
    </row>
    <row r="342" spans="1:3" ht="14.25">
      <c r="A342" s="323"/>
      <c r="B342" s="8"/>
      <c r="C342" s="7"/>
    </row>
    <row r="343" spans="1:3" ht="14.25">
      <c r="A343" s="323"/>
      <c r="B343" s="8"/>
      <c r="C343" s="7"/>
    </row>
    <row r="344" spans="1:3" ht="14.25">
      <c r="A344" s="323"/>
      <c r="B344" s="8"/>
      <c r="C344" s="7"/>
    </row>
    <row r="345" spans="1:3" ht="14.25">
      <c r="A345" s="323"/>
      <c r="B345" s="8"/>
      <c r="C345" s="7"/>
    </row>
    <row r="346" spans="1:3" ht="14.25">
      <c r="A346" s="323"/>
      <c r="B346" s="8"/>
      <c r="C346" s="7"/>
    </row>
    <row r="347" spans="1:3" ht="14.25">
      <c r="A347" s="323"/>
      <c r="B347" s="8"/>
      <c r="C347" s="7"/>
    </row>
    <row r="348" spans="1:3" ht="14.25">
      <c r="A348" s="323"/>
      <c r="B348" s="8"/>
      <c r="C348" s="7"/>
    </row>
    <row r="349" spans="1:3" ht="14.25">
      <c r="A349" s="323"/>
      <c r="B349" s="8"/>
      <c r="C349" s="7"/>
    </row>
    <row r="350" spans="1:3" ht="14.25">
      <c r="A350" s="323"/>
      <c r="B350" s="8"/>
      <c r="C350" s="7"/>
    </row>
    <row r="351" spans="1:3" ht="14.25">
      <c r="A351" s="323"/>
      <c r="B351" s="8"/>
      <c r="C351" s="7"/>
    </row>
    <row r="352" spans="1:3" ht="14.25">
      <c r="A352" s="323"/>
      <c r="B352" s="8"/>
      <c r="C352" s="7"/>
    </row>
    <row r="353" spans="1:3" ht="14.25">
      <c r="A353" s="323"/>
      <c r="B353" s="8"/>
      <c r="C353" s="7"/>
    </row>
    <row r="354" spans="1:3" ht="14.25">
      <c r="A354" s="323"/>
      <c r="B354" s="8"/>
      <c r="C354" s="7"/>
    </row>
    <row r="355" spans="1:3" ht="14.25">
      <c r="A355" s="323"/>
      <c r="B355" s="8"/>
      <c r="C355" s="7"/>
    </row>
    <row r="356" spans="1:3" ht="14.25">
      <c r="A356" s="323"/>
      <c r="B356" s="8"/>
      <c r="C356" s="7"/>
    </row>
    <row r="357" spans="1:3" ht="14.25">
      <c r="A357" s="323"/>
      <c r="B357" s="8"/>
      <c r="C357" s="7"/>
    </row>
    <row r="358" spans="1:3" ht="14.25">
      <c r="A358" s="323"/>
      <c r="B358" s="8"/>
      <c r="C358" s="7"/>
    </row>
    <row r="359" spans="1:3" ht="14.25">
      <c r="A359" s="323"/>
      <c r="B359" s="8"/>
      <c r="C359" s="7"/>
    </row>
    <row r="360" spans="1:3" ht="14.25">
      <c r="A360" s="323"/>
      <c r="B360" s="8"/>
      <c r="C360" s="7"/>
    </row>
    <row r="361" spans="1:3" ht="14.25">
      <c r="A361" s="323"/>
      <c r="B361" s="8"/>
      <c r="C361" s="7"/>
    </row>
    <row r="362" spans="1:3" ht="14.25">
      <c r="A362" s="323"/>
      <c r="B362" s="8"/>
      <c r="C362" s="7"/>
    </row>
    <row r="363" spans="1:3" ht="14.25">
      <c r="A363" s="323"/>
      <c r="B363" s="8"/>
      <c r="C363" s="7"/>
    </row>
    <row r="364" spans="1:3" ht="14.25">
      <c r="A364" s="323"/>
      <c r="B364" s="8"/>
      <c r="C364" s="7"/>
    </row>
    <row r="365" spans="1:3" ht="14.25">
      <c r="A365" s="323"/>
      <c r="B365" s="8"/>
      <c r="C365" s="7"/>
    </row>
    <row r="366" spans="1:3" ht="14.25">
      <c r="A366" s="323"/>
      <c r="B366" s="8"/>
      <c r="C366" s="7"/>
    </row>
    <row r="367" spans="1:3" ht="14.25">
      <c r="A367" s="323"/>
      <c r="B367" s="8"/>
      <c r="C367" s="7"/>
    </row>
    <row r="368" spans="1:3" ht="14.25">
      <c r="A368" s="323"/>
      <c r="B368" s="8"/>
      <c r="C368" s="7"/>
    </row>
    <row r="369" spans="1:3" ht="14.25">
      <c r="A369" s="323"/>
      <c r="B369" s="8"/>
      <c r="C369" s="7"/>
    </row>
    <row r="370" spans="1:3" ht="14.25">
      <c r="A370" s="323"/>
      <c r="B370" s="8"/>
      <c r="C370" s="7"/>
    </row>
    <row r="371" spans="1:3" ht="14.25">
      <c r="A371" s="323"/>
      <c r="B371" s="8"/>
      <c r="C371" s="7"/>
    </row>
    <row r="372" spans="1:3" ht="14.25">
      <c r="A372" s="323"/>
      <c r="B372" s="8"/>
      <c r="C372" s="7"/>
    </row>
    <row r="373" spans="1:3" ht="14.25">
      <c r="A373" s="323"/>
      <c r="B373" s="8"/>
      <c r="C373" s="7"/>
    </row>
    <row r="374" spans="1:3" ht="14.25">
      <c r="A374" s="323"/>
      <c r="B374" s="8"/>
      <c r="C374" s="7"/>
    </row>
    <row r="375" spans="1:3" ht="14.25">
      <c r="A375" s="323"/>
      <c r="B375" s="8"/>
      <c r="C375" s="7"/>
    </row>
    <row r="376" spans="1:3" ht="14.25">
      <c r="A376" s="323"/>
      <c r="B376" s="8"/>
      <c r="C376" s="7"/>
    </row>
    <row r="377" spans="1:3" ht="14.25">
      <c r="A377" s="323"/>
      <c r="B377" s="8"/>
      <c r="C377" s="7"/>
    </row>
    <row r="378" spans="1:3" ht="14.25">
      <c r="A378" s="323"/>
      <c r="B378" s="8"/>
      <c r="C378" s="7"/>
    </row>
    <row r="379" spans="1:3" ht="14.25">
      <c r="A379" s="323"/>
      <c r="B379" s="8"/>
      <c r="C379" s="7"/>
    </row>
    <row r="380" spans="1:3" ht="14.25">
      <c r="A380" s="323"/>
      <c r="B380" s="8"/>
      <c r="C380" s="7"/>
    </row>
    <row r="381" spans="1:3" ht="14.25">
      <c r="A381" s="323"/>
      <c r="B381" s="8"/>
      <c r="C381" s="7"/>
    </row>
    <row r="382" spans="1:3" ht="14.25">
      <c r="A382" s="323"/>
      <c r="B382" s="8"/>
      <c r="C382" s="7"/>
    </row>
    <row r="383" spans="1:3" ht="14.25">
      <c r="A383" s="323"/>
      <c r="B383" s="8"/>
      <c r="C383" s="7"/>
    </row>
    <row r="384" spans="1:3" ht="14.25">
      <c r="A384" s="323"/>
      <c r="B384" s="8"/>
      <c r="C384" s="7"/>
    </row>
    <row r="385" spans="1:3" ht="14.25">
      <c r="A385" s="323"/>
      <c r="B385" s="8"/>
      <c r="C385" s="7"/>
    </row>
    <row r="386" spans="1:3" ht="14.25">
      <c r="A386" s="323"/>
      <c r="B386" s="8"/>
      <c r="C386" s="7"/>
    </row>
    <row r="387" spans="1:3" ht="14.25">
      <c r="A387" s="323"/>
      <c r="B387" s="8"/>
      <c r="C387" s="7"/>
    </row>
    <row r="388" spans="1:3" ht="14.25">
      <c r="A388" s="323"/>
      <c r="B388" s="8"/>
      <c r="C388" s="7"/>
    </row>
    <row r="389" spans="1:3" ht="14.25">
      <c r="A389" s="323"/>
      <c r="B389" s="8"/>
      <c r="C389" s="7"/>
    </row>
    <row r="390" spans="1:3" ht="14.25">
      <c r="A390" s="323"/>
      <c r="B390" s="8"/>
      <c r="C390" s="7"/>
    </row>
    <row r="391" spans="1:3" ht="14.25">
      <c r="A391" s="323"/>
      <c r="B391" s="8"/>
      <c r="C391" s="7"/>
    </row>
    <row r="392" spans="1:3" ht="14.25">
      <c r="A392" s="323"/>
      <c r="B392" s="8"/>
      <c r="C392" s="7"/>
    </row>
    <row r="393" spans="1:3" ht="14.25">
      <c r="A393" s="323"/>
      <c r="B393" s="8"/>
      <c r="C393" s="7"/>
    </row>
    <row r="394" spans="1:3" ht="14.25">
      <c r="A394" s="323"/>
      <c r="B394" s="8"/>
      <c r="C394" s="7"/>
    </row>
    <row r="395" spans="1:3" ht="14.25">
      <c r="A395" s="323"/>
      <c r="B395" s="8"/>
      <c r="C395" s="7"/>
    </row>
    <row r="396" spans="1:3" ht="14.25">
      <c r="A396" s="323"/>
      <c r="B396" s="8"/>
      <c r="C396" s="7"/>
    </row>
    <row r="397" spans="1:3" ht="14.25">
      <c r="A397" s="323"/>
      <c r="B397" s="8"/>
      <c r="C397" s="7"/>
    </row>
    <row r="398" spans="1:3" ht="14.25">
      <c r="A398" s="323"/>
      <c r="B398" s="8"/>
      <c r="C398" s="7"/>
    </row>
    <row r="399" spans="1:3" ht="14.25">
      <c r="A399" s="323"/>
      <c r="B399" s="8"/>
      <c r="C399" s="7"/>
    </row>
    <row r="400" spans="1:3" ht="14.25">
      <c r="A400" s="323"/>
      <c r="B400" s="8"/>
      <c r="C400" s="7"/>
    </row>
    <row r="401" spans="1:3" ht="14.25">
      <c r="A401" s="323"/>
      <c r="B401" s="8"/>
      <c r="C401" s="7"/>
    </row>
    <row r="402" spans="1:3" ht="14.25">
      <c r="A402" s="323"/>
      <c r="B402" s="8"/>
      <c r="C402" s="7"/>
    </row>
    <row r="403" spans="1:3" ht="14.25">
      <c r="A403" s="323"/>
      <c r="B403" s="8"/>
      <c r="C403" s="7"/>
    </row>
    <row r="404" spans="1:3" ht="14.25">
      <c r="A404" s="323"/>
      <c r="B404" s="8"/>
      <c r="C404" s="7"/>
    </row>
    <row r="405" spans="1:3" ht="14.25">
      <c r="A405" s="323"/>
      <c r="B405" s="8"/>
      <c r="C405" s="7"/>
    </row>
    <row r="406" spans="1:3" ht="14.25">
      <c r="A406" s="323"/>
      <c r="B406" s="8"/>
      <c r="C406" s="7"/>
    </row>
    <row r="407" spans="1:3" ht="14.25">
      <c r="A407" s="323"/>
      <c r="B407" s="8"/>
      <c r="C407" s="7"/>
    </row>
    <row r="408" spans="1:3" ht="14.25">
      <c r="A408" s="323"/>
      <c r="B408" s="8"/>
      <c r="C408" s="7"/>
    </row>
    <row r="409" spans="1:3" ht="14.25">
      <c r="A409" s="323"/>
      <c r="B409" s="8"/>
      <c r="C409" s="7"/>
    </row>
    <row r="410" spans="1:3" ht="14.25">
      <c r="A410" s="323"/>
      <c r="B410" s="8"/>
      <c r="C410" s="7"/>
    </row>
    <row r="411" spans="1:3" ht="14.25">
      <c r="A411" s="323"/>
      <c r="B411" s="8"/>
      <c r="C411" s="7"/>
    </row>
    <row r="412" spans="1:3" ht="14.25">
      <c r="A412" s="323"/>
      <c r="B412" s="8"/>
      <c r="C412" s="7"/>
    </row>
    <row r="413" spans="1:3" ht="14.25">
      <c r="A413" s="323"/>
      <c r="B413" s="8"/>
      <c r="C413" s="7"/>
    </row>
    <row r="414" spans="1:3" ht="14.25">
      <c r="A414" s="323"/>
      <c r="B414" s="8"/>
      <c r="C414" s="7"/>
    </row>
    <row r="415" spans="1:3" ht="14.25">
      <c r="A415" s="323"/>
      <c r="B415" s="8"/>
      <c r="C415" s="7"/>
    </row>
    <row r="416" spans="1:3" ht="14.25">
      <c r="A416" s="323"/>
      <c r="B416" s="8"/>
      <c r="C416" s="7"/>
    </row>
    <row r="417" spans="1:3" ht="14.25">
      <c r="A417" s="323"/>
      <c r="B417" s="8"/>
      <c r="C417" s="7"/>
    </row>
    <row r="418" spans="1:3" ht="14.25">
      <c r="A418" s="323"/>
      <c r="B418" s="8"/>
      <c r="C418" s="7"/>
    </row>
    <row r="419" spans="1:3" ht="14.25">
      <c r="A419" s="323"/>
      <c r="B419" s="8"/>
      <c r="C419" s="7"/>
    </row>
    <row r="420" spans="1:3" ht="14.25">
      <c r="A420" s="323"/>
      <c r="B420" s="8"/>
      <c r="C420" s="7"/>
    </row>
    <row r="421" spans="1:3" ht="14.25">
      <c r="A421" s="323"/>
      <c r="B421" s="8"/>
      <c r="C421" s="7"/>
    </row>
    <row r="422" spans="1:3" ht="14.25">
      <c r="A422" s="323"/>
      <c r="B422" s="8"/>
      <c r="C422" s="7"/>
    </row>
    <row r="423" spans="1:3" ht="14.25">
      <c r="A423" s="323"/>
      <c r="B423" s="8"/>
      <c r="C423" s="7"/>
    </row>
    <row r="424" spans="1:3" ht="14.25">
      <c r="A424" s="323"/>
      <c r="B424" s="8"/>
      <c r="C424" s="7"/>
    </row>
    <row r="425" spans="1:3" ht="14.25">
      <c r="A425" s="323"/>
      <c r="B425" s="8"/>
      <c r="C425" s="7"/>
    </row>
    <row r="426" spans="1:3" ht="14.25">
      <c r="A426" s="323"/>
      <c r="B426" s="8"/>
      <c r="C426" s="7"/>
    </row>
    <row r="427" spans="1:3" ht="14.25">
      <c r="A427" s="323"/>
      <c r="B427" s="8"/>
      <c r="C427" s="7"/>
    </row>
    <row r="428" spans="1:3" ht="14.25">
      <c r="A428" s="323"/>
      <c r="B428" s="8"/>
      <c r="C428" s="7"/>
    </row>
    <row r="429" spans="1:3" ht="14.25">
      <c r="A429" s="323"/>
      <c r="B429" s="8"/>
      <c r="C429" s="7"/>
    </row>
    <row r="430" spans="1:3" ht="14.25">
      <c r="A430" s="323"/>
      <c r="B430" s="8"/>
      <c r="C430" s="7"/>
    </row>
    <row r="431" spans="1:3" ht="14.25">
      <c r="A431" s="323"/>
      <c r="B431" s="8"/>
      <c r="C431" s="7"/>
    </row>
    <row r="432" spans="1:3" ht="14.25">
      <c r="A432" s="323"/>
      <c r="B432" s="8"/>
      <c r="C432" s="7"/>
    </row>
    <row r="433" spans="1:3" ht="14.25">
      <c r="A433" s="323"/>
      <c r="B433" s="8"/>
      <c r="C433" s="7"/>
    </row>
    <row r="434" spans="1:3" ht="14.25">
      <c r="A434" s="323"/>
      <c r="B434" s="8"/>
      <c r="C434" s="7"/>
    </row>
    <row r="435" spans="1:3" ht="14.25">
      <c r="A435" s="323"/>
      <c r="B435" s="8"/>
      <c r="C435" s="7"/>
    </row>
    <row r="436" spans="1:3" ht="14.25">
      <c r="A436" s="323"/>
      <c r="B436" s="8"/>
      <c r="C436" s="7"/>
    </row>
    <row r="437" spans="1:3" ht="14.25">
      <c r="A437" s="323"/>
      <c r="B437" s="8"/>
      <c r="C437" s="7"/>
    </row>
    <row r="438" spans="1:3" ht="14.25">
      <c r="A438" s="323"/>
      <c r="B438" s="8"/>
      <c r="C438" s="7"/>
    </row>
    <row r="439" spans="1:3" ht="14.25">
      <c r="A439" s="323"/>
      <c r="B439" s="8"/>
      <c r="C439" s="7"/>
    </row>
    <row r="440" spans="1:3" ht="14.25">
      <c r="A440" s="323"/>
      <c r="B440" s="8"/>
      <c r="C440" s="7"/>
    </row>
    <row r="441" spans="1:3" ht="14.25">
      <c r="A441" s="323"/>
      <c r="B441" s="8"/>
      <c r="C441" s="7"/>
    </row>
    <row r="442" spans="1:3" ht="14.25">
      <c r="A442" s="323"/>
      <c r="B442" s="8"/>
      <c r="C442" s="7"/>
    </row>
    <row r="443" spans="1:3" ht="14.25">
      <c r="A443" s="323"/>
      <c r="B443" s="8"/>
      <c r="C443" s="7"/>
    </row>
    <row r="444" spans="1:3" ht="14.25">
      <c r="A444" s="323"/>
      <c r="B444" s="8"/>
      <c r="C444" s="7"/>
    </row>
    <row r="445" spans="1:3" ht="14.25">
      <c r="A445" s="323"/>
      <c r="B445" s="8"/>
      <c r="C445" s="7"/>
    </row>
    <row r="446" spans="1:3" ht="14.25">
      <c r="A446" s="323"/>
      <c r="B446" s="8"/>
      <c r="C446" s="7"/>
    </row>
    <row r="447" spans="1:3" ht="14.25">
      <c r="A447" s="323"/>
      <c r="B447" s="8"/>
      <c r="C447" s="7"/>
    </row>
    <row r="448" spans="1:3" ht="14.25">
      <c r="A448" s="323"/>
      <c r="B448" s="8"/>
      <c r="C448" s="7"/>
    </row>
    <row r="449" spans="1:3" ht="14.25">
      <c r="A449" s="323"/>
      <c r="B449" s="8"/>
      <c r="C449" s="7"/>
    </row>
    <row r="450" spans="1:3" ht="14.25">
      <c r="A450" s="323"/>
      <c r="B450" s="8"/>
      <c r="C450" s="7"/>
    </row>
    <row r="451" spans="1:3" ht="14.25">
      <c r="A451" s="323"/>
      <c r="B451" s="8"/>
      <c r="C451" s="7"/>
    </row>
    <row r="452" spans="1:3" ht="14.25">
      <c r="A452" s="323"/>
      <c r="B452" s="8"/>
      <c r="C452" s="7"/>
    </row>
    <row r="453" spans="1:3" ht="14.25">
      <c r="A453" s="323"/>
      <c r="B453" s="8"/>
      <c r="C453" s="7"/>
    </row>
    <row r="454" spans="1:3" ht="14.25">
      <c r="A454" s="323"/>
      <c r="B454" s="8"/>
      <c r="C454" s="7"/>
    </row>
    <row r="455" spans="1:3" ht="14.25">
      <c r="A455" s="323"/>
      <c r="B455" s="8"/>
      <c r="C455" s="7"/>
    </row>
    <row r="456" spans="1:3" ht="14.25">
      <c r="A456" s="323"/>
      <c r="B456" s="8"/>
      <c r="C456" s="7"/>
    </row>
    <row r="457" spans="1:3" ht="14.25">
      <c r="A457" s="323"/>
      <c r="B457" s="8"/>
      <c r="C457" s="7"/>
    </row>
    <row r="458" spans="1:3" ht="14.25">
      <c r="A458" s="323"/>
      <c r="B458" s="8"/>
      <c r="C458" s="7"/>
    </row>
    <row r="459" spans="1:3" ht="14.25">
      <c r="A459" s="323"/>
      <c r="B459" s="8"/>
      <c r="C459" s="7"/>
    </row>
    <row r="460" spans="1:3" ht="14.25">
      <c r="A460" s="323"/>
      <c r="B460" s="8"/>
      <c r="C460" s="7"/>
    </row>
    <row r="461" spans="1:3" ht="14.25">
      <c r="A461" s="323"/>
      <c r="B461" s="8"/>
      <c r="C461" s="7"/>
    </row>
    <row r="462" spans="1:3" ht="14.25">
      <c r="A462" s="323"/>
      <c r="B462" s="8"/>
      <c r="C462" s="7"/>
    </row>
    <row r="463" spans="1:3" ht="14.25">
      <c r="A463" s="323"/>
      <c r="B463" s="8"/>
      <c r="C463" s="7"/>
    </row>
    <row r="464" spans="1:3" ht="14.25">
      <c r="A464" s="323"/>
      <c r="B464" s="8"/>
      <c r="C464" s="7"/>
    </row>
    <row r="465" spans="1:3" ht="14.25">
      <c r="A465" s="323"/>
      <c r="B465" s="8"/>
      <c r="C465" s="7"/>
    </row>
    <row r="466" spans="1:3" ht="14.25">
      <c r="A466" s="323"/>
      <c r="B466" s="8"/>
      <c r="C466" s="7"/>
    </row>
    <row r="467" spans="1:3" ht="14.25">
      <c r="A467" s="323"/>
      <c r="B467" s="8"/>
      <c r="C467" s="7"/>
    </row>
    <row r="468" spans="1:3" ht="14.25">
      <c r="A468" s="323"/>
      <c r="B468" s="8"/>
      <c r="C468" s="7"/>
    </row>
    <row r="469" spans="1:3" ht="14.25">
      <c r="A469" s="323"/>
      <c r="B469" s="8"/>
      <c r="C469" s="7"/>
    </row>
    <row r="470" spans="1:3" ht="14.25">
      <c r="A470" s="323"/>
      <c r="B470" s="8"/>
      <c r="C470" s="7"/>
    </row>
    <row r="471" spans="1:3" ht="14.25">
      <c r="A471" s="323"/>
      <c r="B471" s="8"/>
      <c r="C471" s="7"/>
    </row>
    <row r="472" spans="1:3" ht="14.25">
      <c r="A472" s="323"/>
      <c r="B472" s="8"/>
      <c r="C472" s="7"/>
    </row>
    <row r="473" spans="1:3" ht="14.25">
      <c r="A473" s="323"/>
      <c r="B473" s="8"/>
      <c r="C473" s="7"/>
    </row>
    <row r="474" spans="1:3" ht="14.25">
      <c r="A474" s="323"/>
      <c r="B474" s="8"/>
      <c r="C474" s="7"/>
    </row>
    <row r="475" spans="1:3" ht="14.25">
      <c r="A475" s="323"/>
      <c r="B475" s="8"/>
      <c r="C475" s="7"/>
    </row>
    <row r="476" spans="1:3" ht="14.25">
      <c r="A476" s="323"/>
      <c r="B476" s="8"/>
      <c r="C476" s="7"/>
    </row>
    <row r="477" spans="1:3" ht="14.25">
      <c r="A477" s="323"/>
      <c r="B477" s="8"/>
      <c r="C477" s="7"/>
    </row>
    <row r="478" spans="1:3" ht="14.25">
      <c r="A478" s="323"/>
      <c r="B478" s="8"/>
      <c r="C478" s="7"/>
    </row>
    <row r="479" spans="1:3" ht="14.25">
      <c r="A479" s="323"/>
      <c r="B479" s="8"/>
      <c r="C479" s="7"/>
    </row>
    <row r="480" spans="1:3" ht="14.25">
      <c r="A480" s="323"/>
      <c r="B480" s="8"/>
      <c r="C480" s="7"/>
    </row>
    <row r="481" spans="1:3" ht="14.25">
      <c r="A481" s="323"/>
      <c r="B481" s="8"/>
      <c r="C481" s="7"/>
    </row>
    <row r="482" spans="1:3" ht="14.25">
      <c r="A482" s="323"/>
      <c r="B482" s="8"/>
      <c r="C482" s="7"/>
    </row>
    <row r="483" spans="1:3" ht="14.25">
      <c r="A483" s="323"/>
      <c r="B483" s="8"/>
      <c r="C483" s="7"/>
    </row>
    <row r="484" spans="1:3" ht="14.25">
      <c r="A484" s="323"/>
      <c r="B484" s="8"/>
      <c r="C484" s="7"/>
    </row>
    <row r="485" spans="1:3" ht="14.25">
      <c r="A485" s="323"/>
      <c r="B485" s="8"/>
      <c r="C485" s="7"/>
    </row>
    <row r="486" spans="1:3" ht="14.25">
      <c r="A486" s="323"/>
      <c r="B486" s="8"/>
      <c r="C486" s="7"/>
    </row>
    <row r="487" spans="1:3" ht="14.25">
      <c r="A487" s="323"/>
      <c r="B487" s="8"/>
      <c r="C487" s="7"/>
    </row>
    <row r="488" spans="1:3" ht="14.25">
      <c r="A488" s="323"/>
      <c r="B488" s="8"/>
      <c r="C488" s="7"/>
    </row>
    <row r="489" spans="1:3" ht="14.25">
      <c r="A489" s="323"/>
      <c r="B489" s="8"/>
      <c r="C489" s="7"/>
    </row>
    <row r="490" spans="1:3" ht="14.25">
      <c r="A490" s="323"/>
      <c r="B490" s="8"/>
      <c r="C490" s="7"/>
    </row>
    <row r="491" spans="1:3" ht="14.25">
      <c r="A491" s="323"/>
      <c r="B491" s="8"/>
      <c r="C491" s="7"/>
    </row>
    <row r="492" spans="1:3" ht="14.25">
      <c r="A492" s="323"/>
      <c r="B492" s="8"/>
      <c r="C492" s="7"/>
    </row>
    <row r="493" spans="1:3" ht="14.25">
      <c r="A493" s="323"/>
      <c r="B493" s="8"/>
      <c r="C493" s="7"/>
    </row>
    <row r="494" spans="1:3" ht="14.25">
      <c r="A494" s="323"/>
      <c r="B494" s="8"/>
      <c r="C494" s="7"/>
    </row>
    <row r="495" spans="1:3" ht="14.25">
      <c r="A495" s="323"/>
      <c r="B495" s="8"/>
      <c r="C495" s="7"/>
    </row>
    <row r="496" spans="1:3" ht="14.25">
      <c r="A496" s="323"/>
      <c r="B496" s="8"/>
      <c r="C496" s="7"/>
    </row>
    <row r="497" spans="1:3" ht="14.25">
      <c r="A497" s="323"/>
      <c r="B497" s="8"/>
      <c r="C497" s="7"/>
    </row>
    <row r="498" spans="1:3" ht="14.25">
      <c r="A498" s="323"/>
      <c r="B498" s="8"/>
      <c r="C498" s="7"/>
    </row>
    <row r="499" spans="1:3" ht="14.25">
      <c r="A499" s="323"/>
      <c r="B499" s="8"/>
      <c r="C499" s="7"/>
    </row>
    <row r="500" spans="1:3" ht="14.25">
      <c r="A500" s="323"/>
      <c r="B500" s="8"/>
      <c r="C500" s="7"/>
    </row>
    <row r="501" spans="1:3" ht="14.25">
      <c r="A501" s="323"/>
      <c r="B501" s="8"/>
      <c r="C501" s="7"/>
    </row>
    <row r="502" spans="1:3" ht="14.25">
      <c r="A502" s="323"/>
      <c r="B502" s="8"/>
      <c r="C502" s="7"/>
    </row>
    <row r="503" spans="1:3" ht="14.25">
      <c r="A503" s="323"/>
      <c r="B503" s="8"/>
      <c r="C503" s="7"/>
    </row>
    <row r="504" spans="1:3" ht="14.25">
      <c r="A504" s="323"/>
      <c r="B504" s="8"/>
      <c r="C504" s="7"/>
    </row>
    <row r="505" spans="1:3" ht="14.25">
      <c r="A505" s="323"/>
      <c r="B505" s="8"/>
      <c r="C505" s="7"/>
    </row>
    <row r="506" spans="1:3" ht="14.25">
      <c r="A506" s="323"/>
      <c r="B506" s="8"/>
      <c r="C506" s="7"/>
    </row>
    <row r="507" spans="1:3" ht="14.25">
      <c r="A507" s="323"/>
      <c r="B507" s="8"/>
      <c r="C507" s="7"/>
    </row>
    <row r="508" spans="1:3" ht="14.25">
      <c r="A508" s="323"/>
      <c r="B508" s="8"/>
      <c r="C508" s="7"/>
    </row>
    <row r="509" spans="1:3" ht="14.25">
      <c r="A509" s="323"/>
      <c r="B509" s="8"/>
      <c r="C509" s="7"/>
    </row>
    <row r="510" spans="1:3" ht="14.25">
      <c r="A510" s="323"/>
      <c r="B510" s="8"/>
      <c r="C510" s="7"/>
    </row>
    <row r="511" spans="1:3" ht="14.25">
      <c r="A511" s="323"/>
      <c r="B511" s="8"/>
      <c r="C511" s="7"/>
    </row>
    <row r="512" spans="1:3" ht="14.25">
      <c r="A512" s="323"/>
      <c r="B512" s="8"/>
      <c r="C512" s="7"/>
    </row>
    <row r="513" spans="1:3" ht="14.25">
      <c r="A513" s="323"/>
      <c r="B513" s="8"/>
      <c r="C513" s="7"/>
    </row>
    <row r="514" spans="1:3" ht="14.25">
      <c r="A514" s="323"/>
      <c r="B514" s="8"/>
      <c r="C514" s="7"/>
    </row>
    <row r="515" spans="1:3" ht="14.25">
      <c r="A515" s="323"/>
      <c r="B515" s="8"/>
      <c r="C515" s="7"/>
    </row>
    <row r="516" spans="1:3" ht="14.25">
      <c r="A516" s="323"/>
      <c r="B516" s="8"/>
      <c r="C516" s="7"/>
    </row>
    <row r="517" spans="1:3" ht="14.25">
      <c r="A517" s="323"/>
      <c r="B517" s="8"/>
      <c r="C517" s="7"/>
    </row>
    <row r="518" spans="1:3" ht="14.25">
      <c r="A518" s="323"/>
      <c r="B518" s="8"/>
      <c r="C518" s="7"/>
    </row>
    <row r="519" spans="1:3" ht="14.25">
      <c r="A519" s="323"/>
      <c r="B519" s="8"/>
      <c r="C519" s="7"/>
    </row>
    <row r="520" spans="1:3" ht="14.25">
      <c r="A520" s="323"/>
      <c r="B520" s="8"/>
      <c r="C520" s="7"/>
    </row>
    <row r="521" spans="1:3" ht="14.25">
      <c r="A521" s="323"/>
      <c r="B521" s="8"/>
      <c r="C521" s="7"/>
    </row>
    <row r="522" spans="1:3" ht="14.25">
      <c r="A522" s="323"/>
      <c r="B522" s="8"/>
      <c r="C522" s="7"/>
    </row>
    <row r="523" spans="1:3" ht="14.25">
      <c r="A523" s="323"/>
      <c r="B523" s="8"/>
      <c r="C523" s="7"/>
    </row>
    <row r="524" spans="1:3" ht="14.25">
      <c r="A524" s="323"/>
      <c r="B524" s="8"/>
      <c r="C524" s="7"/>
    </row>
    <row r="525" spans="1:3" ht="14.25">
      <c r="A525" s="323"/>
      <c r="B525" s="8"/>
      <c r="C525" s="7"/>
    </row>
    <row r="526" spans="1:3" ht="14.25">
      <c r="A526" s="323"/>
      <c r="B526" s="8"/>
      <c r="C526" s="7"/>
    </row>
    <row r="527" spans="1:3" ht="14.25">
      <c r="A527" s="323"/>
      <c r="B527" s="8"/>
      <c r="C527" s="7"/>
    </row>
    <row r="528" spans="1:3" ht="14.25">
      <c r="A528" s="323"/>
      <c r="B528" s="8"/>
      <c r="C528" s="7"/>
    </row>
    <row r="529" spans="1:3" ht="14.25">
      <c r="A529" s="323"/>
      <c r="B529" s="8"/>
      <c r="C529" s="7"/>
    </row>
    <row r="530" ht="12.75">
      <c r="A530" s="321"/>
    </row>
    <row r="531" ht="12.75">
      <c r="A531" s="321"/>
    </row>
    <row r="532" ht="12.75">
      <c r="A532" s="321"/>
    </row>
    <row r="533" ht="12.75">
      <c r="A533" s="321"/>
    </row>
    <row r="534" ht="12.75">
      <c r="A534" s="321"/>
    </row>
    <row r="535" ht="12.75">
      <c r="A535" s="321"/>
    </row>
    <row r="536" ht="12.75">
      <c r="A536" s="321"/>
    </row>
    <row r="537" ht="12.75">
      <c r="A537" s="321"/>
    </row>
    <row r="538" ht="12.75">
      <c r="A538" s="321"/>
    </row>
    <row r="539" ht="12.75">
      <c r="A539" s="321"/>
    </row>
    <row r="540" ht="12.75">
      <c r="A540" s="321"/>
    </row>
    <row r="541" ht="12.75">
      <c r="A541" s="321"/>
    </row>
    <row r="542" ht="12.75">
      <c r="A542" s="321"/>
    </row>
    <row r="543" ht="12.75">
      <c r="A543" s="321"/>
    </row>
    <row r="544" ht="12.75">
      <c r="A544" s="321"/>
    </row>
    <row r="545" ht="12.75">
      <c r="A545" s="321"/>
    </row>
    <row r="546" ht="12.75">
      <c r="A546" s="321"/>
    </row>
    <row r="547" ht="12.75">
      <c r="A547" s="321"/>
    </row>
    <row r="548" ht="12.75">
      <c r="A548" s="321"/>
    </row>
    <row r="549" ht="12.75">
      <c r="A549" s="321"/>
    </row>
    <row r="550" ht="12.75">
      <c r="A550" s="321"/>
    </row>
    <row r="551" ht="12.75">
      <c r="A551" s="321"/>
    </row>
    <row r="552" ht="12.75">
      <c r="A552" s="321"/>
    </row>
    <row r="553" ht="12.75">
      <c r="A553" s="321"/>
    </row>
    <row r="554" ht="12.75">
      <c r="A554" s="321"/>
    </row>
    <row r="555" ht="12.75">
      <c r="A555" s="321"/>
    </row>
    <row r="556" ht="12.75">
      <c r="A556" s="321"/>
    </row>
    <row r="557" ht="12.75">
      <c r="A557" s="321"/>
    </row>
    <row r="558" ht="12.75">
      <c r="A558" s="321"/>
    </row>
    <row r="559" ht="12.75">
      <c r="A559" s="321"/>
    </row>
    <row r="560" ht="12.75">
      <c r="A560" s="321"/>
    </row>
    <row r="561" ht="12.75">
      <c r="A561" s="321"/>
    </row>
    <row r="562" ht="12.75">
      <c r="A562" s="321"/>
    </row>
    <row r="563" ht="12.75">
      <c r="A563" s="321"/>
    </row>
    <row r="564" ht="12.75">
      <c r="A564" s="321"/>
    </row>
    <row r="565" ht="12.75">
      <c r="A565" s="321"/>
    </row>
    <row r="566" ht="12.75">
      <c r="A566" s="321"/>
    </row>
    <row r="567" ht="12.75">
      <c r="A567" s="321"/>
    </row>
    <row r="568" ht="12.75">
      <c r="A568" s="321"/>
    </row>
    <row r="569" ht="12.75">
      <c r="A569" s="321"/>
    </row>
    <row r="570" ht="12.75">
      <c r="A570" s="321"/>
    </row>
    <row r="571" ht="12.75">
      <c r="A571" s="321"/>
    </row>
    <row r="572" ht="12.75">
      <c r="A572" s="321"/>
    </row>
    <row r="573" ht="12.75">
      <c r="A573" s="321"/>
    </row>
    <row r="574" ht="12.75">
      <c r="A574" s="321"/>
    </row>
    <row r="575" ht="12.75">
      <c r="A575" s="321"/>
    </row>
    <row r="576" ht="12.75">
      <c r="A576" s="321"/>
    </row>
    <row r="577" ht="12.75">
      <c r="A577" s="321"/>
    </row>
    <row r="578" ht="12.75">
      <c r="A578" s="321"/>
    </row>
    <row r="579" ht="12.75">
      <c r="A579" s="321"/>
    </row>
    <row r="580" ht="12.75">
      <c r="A580" s="321"/>
    </row>
    <row r="581" ht="12.75">
      <c r="A581" s="321"/>
    </row>
    <row r="582" ht="12.75">
      <c r="A582" s="321"/>
    </row>
    <row r="583" ht="12.75">
      <c r="A583" s="321"/>
    </row>
    <row r="584" ht="12.75">
      <c r="A584" s="321"/>
    </row>
    <row r="585" ht="12.75">
      <c r="A585" s="321"/>
    </row>
    <row r="586" ht="12.75">
      <c r="A586" s="321"/>
    </row>
    <row r="587" ht="12.75">
      <c r="A587" s="321"/>
    </row>
    <row r="588" ht="12.75">
      <c r="A588" s="321"/>
    </row>
    <row r="589" ht="12.75">
      <c r="A589" s="321"/>
    </row>
    <row r="590" ht="12.75">
      <c r="A590" s="321"/>
    </row>
    <row r="591" ht="12.75">
      <c r="A591" s="321"/>
    </row>
    <row r="592" ht="12.75">
      <c r="A592" s="321"/>
    </row>
    <row r="593" ht="12.75">
      <c r="A593" s="321"/>
    </row>
    <row r="594" ht="12.75">
      <c r="A594" s="321"/>
    </row>
    <row r="595" ht="12.75">
      <c r="A595" s="321"/>
    </row>
    <row r="596" ht="12.75">
      <c r="A596" s="321"/>
    </row>
    <row r="597" ht="12.75">
      <c r="A597" s="321"/>
    </row>
    <row r="598" ht="12.75">
      <c r="A598" s="321"/>
    </row>
    <row r="599" ht="12.75">
      <c r="A599" s="321"/>
    </row>
    <row r="600" ht="12.75">
      <c r="A600" s="321"/>
    </row>
    <row r="601" ht="12.75">
      <c r="A601" s="321"/>
    </row>
    <row r="602" ht="12.75">
      <c r="A602" s="321"/>
    </row>
    <row r="603" ht="12.75">
      <c r="A603" s="321"/>
    </row>
    <row r="604" ht="12.75">
      <c r="A604" s="321"/>
    </row>
    <row r="605" ht="12.75">
      <c r="A605" s="321"/>
    </row>
    <row r="606" ht="12.75">
      <c r="A606" s="321"/>
    </row>
    <row r="607" ht="12.75">
      <c r="A607" s="321"/>
    </row>
    <row r="608" ht="12.75">
      <c r="A608" s="321"/>
    </row>
    <row r="609" ht="12.75">
      <c r="A609" s="321"/>
    </row>
    <row r="610" ht="12.75">
      <c r="A610" s="321"/>
    </row>
    <row r="611" ht="12.75">
      <c r="A611" s="321"/>
    </row>
    <row r="612" ht="12.75">
      <c r="A612" s="321"/>
    </row>
    <row r="613" ht="12.75">
      <c r="A613" s="321"/>
    </row>
    <row r="614" ht="12.75">
      <c r="A614" s="321"/>
    </row>
    <row r="615" ht="12.75">
      <c r="A615" s="321"/>
    </row>
    <row r="616" ht="12.75">
      <c r="A616" s="321"/>
    </row>
    <row r="617" ht="12.75">
      <c r="A617" s="321"/>
    </row>
    <row r="618" ht="12.75">
      <c r="A618" s="321"/>
    </row>
    <row r="619" ht="12.75">
      <c r="A619" s="321"/>
    </row>
    <row r="620" ht="12.75">
      <c r="A620" s="321"/>
    </row>
    <row r="621" ht="12.75">
      <c r="A621" s="321"/>
    </row>
    <row r="622" ht="12.75">
      <c r="A622" s="321"/>
    </row>
    <row r="623" ht="12.75">
      <c r="A623" s="321"/>
    </row>
    <row r="624" ht="12.75">
      <c r="A624" s="321"/>
    </row>
    <row r="625" ht="12.75">
      <c r="A625" s="321"/>
    </row>
    <row r="626" ht="12.75">
      <c r="A626" s="321"/>
    </row>
    <row r="627" ht="12.75">
      <c r="A627" s="321"/>
    </row>
    <row r="628" ht="12.75">
      <c r="A628" s="321"/>
    </row>
    <row r="629" ht="12.75">
      <c r="A629" s="321"/>
    </row>
    <row r="630" ht="12.75">
      <c r="A630" s="321"/>
    </row>
    <row r="631" ht="12.75">
      <c r="A631" s="321"/>
    </row>
    <row r="632" ht="12.75">
      <c r="A632" s="321"/>
    </row>
    <row r="633" ht="12.75">
      <c r="A633" s="321"/>
    </row>
    <row r="634" ht="12.75">
      <c r="A634" s="321"/>
    </row>
    <row r="635" ht="12.75">
      <c r="A635" s="321"/>
    </row>
    <row r="636" ht="12.75">
      <c r="A636" s="321"/>
    </row>
    <row r="637" ht="12.75">
      <c r="A637" s="321"/>
    </row>
    <row r="638" ht="12.75">
      <c r="A638" s="321"/>
    </row>
    <row r="639" ht="12.75">
      <c r="A639" s="321"/>
    </row>
    <row r="640" ht="12.75">
      <c r="A640" s="321"/>
    </row>
    <row r="641" ht="12.75">
      <c r="A641" s="321"/>
    </row>
    <row r="642" ht="12.75">
      <c r="A642" s="321"/>
    </row>
    <row r="643" ht="12.75">
      <c r="A643" s="321"/>
    </row>
    <row r="644" ht="12.75">
      <c r="A644" s="321"/>
    </row>
    <row r="645" ht="12.75">
      <c r="A645" s="321"/>
    </row>
    <row r="646" ht="12.75">
      <c r="A646" s="321"/>
    </row>
    <row r="647" ht="12.75">
      <c r="A647" s="321"/>
    </row>
    <row r="648" ht="12.75">
      <c r="A648" s="321"/>
    </row>
    <row r="649" ht="12.75">
      <c r="A649" s="321"/>
    </row>
    <row r="650" ht="12.75">
      <c r="A650" s="321"/>
    </row>
    <row r="651" ht="12.75">
      <c r="A651" s="321"/>
    </row>
    <row r="652" ht="12.75">
      <c r="A652" s="321"/>
    </row>
    <row r="653" ht="12.75">
      <c r="A653" s="321"/>
    </row>
    <row r="654" ht="12.75">
      <c r="A654" s="321"/>
    </row>
    <row r="655" ht="12.75">
      <c r="A655" s="321"/>
    </row>
    <row r="656" ht="12.75">
      <c r="A656" s="321"/>
    </row>
    <row r="657" ht="12.75">
      <c r="A657" s="321"/>
    </row>
    <row r="658" ht="12.75">
      <c r="A658" s="321"/>
    </row>
    <row r="659" ht="12.75">
      <c r="A659" s="321"/>
    </row>
    <row r="660" ht="12.75">
      <c r="A660" s="321"/>
    </row>
    <row r="661" ht="12.75">
      <c r="A661" s="321"/>
    </row>
    <row r="662" ht="12.75">
      <c r="A662" s="321"/>
    </row>
    <row r="663" ht="12.75">
      <c r="A663" s="321"/>
    </row>
    <row r="664" ht="12.75">
      <c r="A664" s="321"/>
    </row>
    <row r="665" ht="12.75">
      <c r="A665" s="321"/>
    </row>
    <row r="666" ht="12.75">
      <c r="A666" s="321"/>
    </row>
    <row r="667" ht="12.75">
      <c r="A667" s="321"/>
    </row>
    <row r="668" ht="12.75">
      <c r="A668" s="321"/>
    </row>
    <row r="669" ht="12.75">
      <c r="A669" s="321"/>
    </row>
    <row r="670" ht="12.75">
      <c r="A670" s="321"/>
    </row>
    <row r="671" ht="12.75">
      <c r="A671" s="321"/>
    </row>
    <row r="672" ht="12.75">
      <c r="A672" s="321"/>
    </row>
    <row r="673" ht="12.75">
      <c r="A673" s="321"/>
    </row>
    <row r="674" ht="12.75">
      <c r="A674" s="321"/>
    </row>
    <row r="675" ht="12.75">
      <c r="A675" s="321"/>
    </row>
    <row r="676" ht="12.75">
      <c r="A676" s="321"/>
    </row>
    <row r="677" ht="12.75">
      <c r="A677" s="321"/>
    </row>
    <row r="678" ht="12.75">
      <c r="A678" s="321"/>
    </row>
    <row r="679" ht="12.75">
      <c r="A679" s="321"/>
    </row>
    <row r="680" ht="12.75">
      <c r="A680" s="321"/>
    </row>
    <row r="681" ht="12.75">
      <c r="A681" s="321"/>
    </row>
    <row r="682" ht="12.75">
      <c r="A682" s="321"/>
    </row>
    <row r="683" ht="12.75">
      <c r="A683" s="321"/>
    </row>
    <row r="684" ht="12.75">
      <c r="A684" s="321"/>
    </row>
    <row r="685" ht="12.75">
      <c r="A685" s="321"/>
    </row>
    <row r="686" ht="12.75">
      <c r="A686" s="321"/>
    </row>
    <row r="687" ht="12.75">
      <c r="A687" s="321"/>
    </row>
    <row r="688" ht="12.75">
      <c r="A688" s="321"/>
    </row>
    <row r="689" ht="12.75">
      <c r="A689" s="321"/>
    </row>
    <row r="690" ht="12.75">
      <c r="A690" s="321"/>
    </row>
    <row r="691" ht="12.75">
      <c r="A691" s="321"/>
    </row>
    <row r="692" ht="12.75">
      <c r="A692" s="321"/>
    </row>
    <row r="693" ht="12.75">
      <c r="A693" s="321"/>
    </row>
    <row r="694" ht="12.75">
      <c r="A694" s="321"/>
    </row>
    <row r="695" ht="12.75">
      <c r="A695" s="321"/>
    </row>
    <row r="696" ht="12.75">
      <c r="A696" s="321"/>
    </row>
    <row r="697" ht="12.75">
      <c r="A697" s="321"/>
    </row>
    <row r="698" ht="12.75">
      <c r="A698" s="321"/>
    </row>
    <row r="699" ht="12.75">
      <c r="A699" s="321"/>
    </row>
    <row r="700" ht="12.75">
      <c r="A700" s="321"/>
    </row>
    <row r="701" ht="12.75">
      <c r="A701" s="321"/>
    </row>
    <row r="702" ht="12.75">
      <c r="A702" s="321"/>
    </row>
    <row r="703" ht="12.75">
      <c r="A703" s="321"/>
    </row>
    <row r="704" ht="12.75">
      <c r="A704" s="321"/>
    </row>
    <row r="705" ht="12.75">
      <c r="A705" s="321"/>
    </row>
    <row r="706" ht="12.75">
      <c r="A706" s="321"/>
    </row>
    <row r="707" ht="12.75">
      <c r="A707" s="321"/>
    </row>
    <row r="708" ht="12.75">
      <c r="A708" s="321"/>
    </row>
    <row r="709" ht="12.75">
      <c r="A709" s="321"/>
    </row>
    <row r="710" ht="12.75">
      <c r="A710" s="321"/>
    </row>
    <row r="711" ht="12.75">
      <c r="A711" s="321"/>
    </row>
    <row r="712" ht="12.75">
      <c r="A712" s="321"/>
    </row>
    <row r="713" ht="12.75">
      <c r="A713" s="321"/>
    </row>
    <row r="714" ht="12.75">
      <c r="A714" s="321"/>
    </row>
    <row r="715" ht="12.75">
      <c r="A715" s="321"/>
    </row>
    <row r="716" ht="12.75">
      <c r="A716" s="321"/>
    </row>
    <row r="717" ht="12.75">
      <c r="A717" s="321"/>
    </row>
    <row r="718" ht="12.75">
      <c r="A718" s="321"/>
    </row>
    <row r="719" ht="12.75">
      <c r="A719" s="321"/>
    </row>
    <row r="720" ht="12.75">
      <c r="A720" s="321"/>
    </row>
    <row r="721" ht="12.75">
      <c r="A721" s="321"/>
    </row>
    <row r="722" ht="12.75">
      <c r="A722" s="321"/>
    </row>
    <row r="723" ht="12.75">
      <c r="A723" s="321"/>
    </row>
    <row r="724" ht="12.75">
      <c r="A724" s="321"/>
    </row>
    <row r="725" ht="12.75">
      <c r="A725" s="321"/>
    </row>
    <row r="726" ht="12.75">
      <c r="A726" s="321"/>
    </row>
    <row r="727" ht="12.75">
      <c r="A727" s="321"/>
    </row>
    <row r="728" ht="12.75">
      <c r="A728" s="321"/>
    </row>
    <row r="729" ht="12.75">
      <c r="A729" s="321"/>
    </row>
    <row r="730" ht="12.75">
      <c r="A730" s="321"/>
    </row>
    <row r="731" ht="12.75">
      <c r="A731" s="321"/>
    </row>
    <row r="732" ht="12.75">
      <c r="A732" s="321"/>
    </row>
    <row r="733" ht="12.75">
      <c r="A733" s="321"/>
    </row>
    <row r="734" ht="12.75">
      <c r="A734" s="321"/>
    </row>
    <row r="735" ht="12.75">
      <c r="A735" s="321"/>
    </row>
    <row r="736" ht="12.75">
      <c r="A736" s="321"/>
    </row>
    <row r="737" ht="12.75">
      <c r="A737" s="321"/>
    </row>
    <row r="738" ht="12.75">
      <c r="A738" s="321"/>
    </row>
    <row r="739" ht="12.75">
      <c r="A739" s="321"/>
    </row>
    <row r="740" ht="12.75">
      <c r="A740" s="321"/>
    </row>
    <row r="741" ht="12.75">
      <c r="A741" s="321"/>
    </row>
    <row r="742" ht="12.75">
      <c r="A742" s="321"/>
    </row>
    <row r="743" ht="12.75">
      <c r="A743" s="321"/>
    </row>
    <row r="744" ht="12.75">
      <c r="A744" s="321"/>
    </row>
    <row r="745" ht="12.75">
      <c r="A745" s="321"/>
    </row>
    <row r="746" ht="12.75">
      <c r="A746" s="321"/>
    </row>
    <row r="747" ht="12.75">
      <c r="A747" s="321"/>
    </row>
    <row r="748" ht="12.75">
      <c r="A748" s="321"/>
    </row>
    <row r="749" ht="12.75">
      <c r="A749" s="321"/>
    </row>
    <row r="750" ht="12.75">
      <c r="A750" s="321"/>
    </row>
    <row r="751" ht="12.75">
      <c r="A751" s="321"/>
    </row>
    <row r="752" ht="12.75">
      <c r="A752" s="321"/>
    </row>
    <row r="753" ht="12.75">
      <c r="A753" s="321"/>
    </row>
    <row r="754" ht="12.75">
      <c r="A754" s="321"/>
    </row>
    <row r="755" ht="12.75">
      <c r="A755" s="321"/>
    </row>
    <row r="756" ht="12.75">
      <c r="A756" s="321"/>
    </row>
    <row r="757" ht="12.75">
      <c r="A757" s="321"/>
    </row>
    <row r="758" ht="12.75">
      <c r="A758" s="321"/>
    </row>
    <row r="759" ht="12.75">
      <c r="A759" s="321"/>
    </row>
    <row r="760" ht="12.75">
      <c r="A760" s="321"/>
    </row>
    <row r="761" ht="12.75">
      <c r="A761" s="321"/>
    </row>
    <row r="762" ht="12.75">
      <c r="A762" s="321"/>
    </row>
    <row r="763" ht="12.75">
      <c r="A763" s="321"/>
    </row>
    <row r="764" ht="12.75">
      <c r="A764" s="321"/>
    </row>
    <row r="765" ht="12.75">
      <c r="A765" s="321"/>
    </row>
    <row r="766" ht="12.75">
      <c r="A766" s="321"/>
    </row>
    <row r="767" ht="12.75">
      <c r="A767" s="321"/>
    </row>
    <row r="768" ht="12.75">
      <c r="A768" s="321"/>
    </row>
    <row r="769" ht="12.75">
      <c r="A769" s="321"/>
    </row>
    <row r="770" ht="12.75">
      <c r="A770" s="321"/>
    </row>
    <row r="771" ht="12.75">
      <c r="A771" s="321"/>
    </row>
    <row r="772" ht="12.75">
      <c r="A772" s="321"/>
    </row>
    <row r="773" ht="12.75">
      <c r="A773" s="321"/>
    </row>
    <row r="774" ht="12.75">
      <c r="A774" s="321"/>
    </row>
    <row r="775" ht="12.75">
      <c r="A775" s="321"/>
    </row>
    <row r="776" ht="12.75">
      <c r="A776" s="321"/>
    </row>
    <row r="777" ht="12.75">
      <c r="A777" s="321"/>
    </row>
    <row r="778" ht="12.75">
      <c r="A778" s="321"/>
    </row>
    <row r="779" ht="12.75">
      <c r="A779" s="321"/>
    </row>
    <row r="780" ht="12.75">
      <c r="A780" s="321"/>
    </row>
    <row r="781" ht="12.75">
      <c r="A781" s="321"/>
    </row>
    <row r="782" ht="12.75">
      <c r="A782" s="321"/>
    </row>
    <row r="783" ht="12.75">
      <c r="A783" s="321"/>
    </row>
    <row r="784" ht="12.75">
      <c r="A784" s="321"/>
    </row>
    <row r="785" ht="12.75">
      <c r="A785" s="321"/>
    </row>
    <row r="786" ht="12.75">
      <c r="A786" s="321"/>
    </row>
    <row r="787" ht="12.75">
      <c r="A787" s="321"/>
    </row>
    <row r="788" ht="12.75">
      <c r="A788" s="321"/>
    </row>
    <row r="789" ht="12.75">
      <c r="A789" s="321"/>
    </row>
    <row r="790" ht="12.75">
      <c r="A790" s="321"/>
    </row>
    <row r="791" ht="12.75">
      <c r="A791" s="321"/>
    </row>
    <row r="792" ht="12.75">
      <c r="A792" s="321"/>
    </row>
    <row r="793" ht="12.75">
      <c r="A793" s="321"/>
    </row>
    <row r="794" ht="12.75">
      <c r="A794" s="321"/>
    </row>
    <row r="795" ht="12.75">
      <c r="A795" s="321"/>
    </row>
    <row r="796" ht="12.75">
      <c r="A796" s="321"/>
    </row>
    <row r="797" ht="12.75">
      <c r="A797" s="321"/>
    </row>
    <row r="798" ht="12.75">
      <c r="A798" s="321"/>
    </row>
    <row r="799" ht="12.75">
      <c r="A799" s="321"/>
    </row>
    <row r="800" ht="12.75">
      <c r="A800" s="321"/>
    </row>
    <row r="801" ht="12.75">
      <c r="A801" s="321"/>
    </row>
    <row r="802" ht="12.75">
      <c r="A802" s="321"/>
    </row>
    <row r="803" ht="12.75">
      <c r="A803" s="321"/>
    </row>
    <row r="804" ht="12.75">
      <c r="A804" s="321"/>
    </row>
    <row r="805" ht="12.75">
      <c r="A805" s="321"/>
    </row>
    <row r="806" ht="12.75">
      <c r="A806" s="321"/>
    </row>
    <row r="807" ht="12.75">
      <c r="A807" s="321"/>
    </row>
    <row r="808" ht="12.75">
      <c r="A808" s="321"/>
    </row>
    <row r="809" ht="12.75">
      <c r="A809" s="321"/>
    </row>
    <row r="810" ht="12.75">
      <c r="A810" s="321"/>
    </row>
    <row r="811" ht="12.75">
      <c r="A811" s="321"/>
    </row>
    <row r="812" ht="12.75">
      <c r="A812" s="321"/>
    </row>
    <row r="813" ht="12.75">
      <c r="A813" s="321"/>
    </row>
    <row r="814" ht="12.75">
      <c r="A814" s="321"/>
    </row>
    <row r="815" ht="12.75">
      <c r="A815" s="321"/>
    </row>
    <row r="816" ht="12.75">
      <c r="A816" s="321"/>
    </row>
    <row r="817" ht="12.75">
      <c r="A817" s="321"/>
    </row>
    <row r="818" ht="12.75">
      <c r="A818" s="321"/>
    </row>
    <row r="819" ht="12.75">
      <c r="A819" s="321"/>
    </row>
    <row r="820" ht="12.75">
      <c r="A820" s="321"/>
    </row>
    <row r="821" ht="12.75">
      <c r="A821" s="321"/>
    </row>
    <row r="822" ht="12.75">
      <c r="A822" s="321"/>
    </row>
    <row r="823" ht="12.75">
      <c r="A823" s="321"/>
    </row>
    <row r="824" ht="12.75">
      <c r="A824" s="321"/>
    </row>
    <row r="825" ht="12.75">
      <c r="A825" s="321"/>
    </row>
    <row r="826" ht="12.75">
      <c r="A826" s="321"/>
    </row>
    <row r="827" ht="12.75">
      <c r="A827" s="321"/>
    </row>
    <row r="828" ht="12.75">
      <c r="A828" s="321"/>
    </row>
    <row r="829" ht="12.75">
      <c r="A829" s="321"/>
    </row>
    <row r="830" ht="12.75">
      <c r="A830" s="321"/>
    </row>
    <row r="831" ht="12.75">
      <c r="A831" s="321"/>
    </row>
    <row r="832" ht="12.75">
      <c r="A832" s="321"/>
    </row>
    <row r="833" ht="12.75">
      <c r="A833" s="321"/>
    </row>
    <row r="834" ht="12.75">
      <c r="A834" s="321"/>
    </row>
    <row r="835" ht="12.75">
      <c r="A835" s="321"/>
    </row>
    <row r="836" ht="12.75">
      <c r="A836" s="321"/>
    </row>
    <row r="837" ht="12.75">
      <c r="A837" s="321"/>
    </row>
    <row r="838" ht="12.75">
      <c r="A838" s="321"/>
    </row>
    <row r="839" ht="12.75">
      <c r="A839" s="321"/>
    </row>
    <row r="840" ht="12.75">
      <c r="A840" s="321"/>
    </row>
    <row r="841" ht="12.75">
      <c r="A841" s="321"/>
    </row>
    <row r="842" ht="12.75">
      <c r="A842" s="321"/>
    </row>
    <row r="843" ht="12.75">
      <c r="A843" s="321"/>
    </row>
    <row r="844" ht="12.75">
      <c r="A844" s="321"/>
    </row>
    <row r="845" ht="12.75">
      <c r="A845" s="321"/>
    </row>
    <row r="846" ht="12.75">
      <c r="A846" s="321"/>
    </row>
    <row r="847" ht="12.75">
      <c r="A847" s="321"/>
    </row>
    <row r="848" ht="12.75">
      <c r="A848" s="321"/>
    </row>
    <row r="849" ht="12.75">
      <c r="A849" s="321"/>
    </row>
    <row r="850" ht="12.75">
      <c r="A850" s="321"/>
    </row>
    <row r="851" ht="12.75">
      <c r="A851" s="321"/>
    </row>
    <row r="852" ht="12.75">
      <c r="A852" s="321"/>
    </row>
    <row r="853" ht="12.75">
      <c r="A853" s="321"/>
    </row>
    <row r="854" ht="12.75">
      <c r="A854" s="321"/>
    </row>
    <row r="855" ht="12.75">
      <c r="A855" s="321"/>
    </row>
    <row r="856" ht="12.75">
      <c r="A856" s="321"/>
    </row>
    <row r="857" ht="12.75">
      <c r="A857" s="321"/>
    </row>
    <row r="858" ht="12.75">
      <c r="A858" s="321"/>
    </row>
    <row r="859" ht="12.75">
      <c r="A859" s="321"/>
    </row>
    <row r="860" ht="12.75">
      <c r="A860" s="321"/>
    </row>
    <row r="861" ht="12.75">
      <c r="A861" s="321"/>
    </row>
    <row r="862" ht="12.75">
      <c r="A862" s="321"/>
    </row>
    <row r="863" ht="12.75">
      <c r="A863" s="321"/>
    </row>
    <row r="864" ht="12.75">
      <c r="A864" s="321"/>
    </row>
    <row r="865" ht="12.75">
      <c r="A865" s="321"/>
    </row>
    <row r="866" ht="12.75">
      <c r="A866" s="321"/>
    </row>
    <row r="867" ht="12.75">
      <c r="A867" s="321"/>
    </row>
    <row r="868" ht="12.75">
      <c r="A868" s="321"/>
    </row>
    <row r="869" ht="12.75">
      <c r="A869" s="321"/>
    </row>
    <row r="870" ht="12.75">
      <c r="A870" s="321"/>
    </row>
    <row r="871" ht="12.75">
      <c r="A871" s="321"/>
    </row>
    <row r="872" ht="12.75">
      <c r="A872" s="321"/>
    </row>
    <row r="873" ht="12.75">
      <c r="A873" s="321"/>
    </row>
    <row r="874" ht="12.75">
      <c r="A874" s="321"/>
    </row>
    <row r="875" ht="12.75">
      <c r="A875" s="321"/>
    </row>
    <row r="876" ht="12.75">
      <c r="A876" s="321"/>
    </row>
    <row r="877" ht="12.75">
      <c r="A877" s="321"/>
    </row>
    <row r="878" ht="12.75">
      <c r="A878" s="321"/>
    </row>
    <row r="879" ht="12.75">
      <c r="A879" s="321"/>
    </row>
    <row r="880" ht="12.75">
      <c r="A880" s="321"/>
    </row>
    <row r="881" ht="12.75">
      <c r="A881" s="321"/>
    </row>
    <row r="882" ht="12.75">
      <c r="A882" s="321"/>
    </row>
    <row r="883" ht="12.75">
      <c r="A883" s="321"/>
    </row>
    <row r="884" ht="12.75">
      <c r="A884" s="321"/>
    </row>
    <row r="885" ht="12.75">
      <c r="A885" s="321"/>
    </row>
  </sheetData>
  <mergeCells count="4">
    <mergeCell ref="B3:D3"/>
    <mergeCell ref="B4:D4"/>
    <mergeCell ref="B6:D6"/>
    <mergeCell ref="A7:D7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6">
      <selection activeCell="G24" sqref="G24"/>
    </sheetView>
  </sheetViews>
  <sheetFormatPr defaultColWidth="9.00390625" defaultRowHeight="12.75"/>
  <cols>
    <col min="1" max="1" width="26.875" style="14" customWidth="1"/>
    <col min="2" max="2" width="49.875" style="15" customWidth="1"/>
    <col min="3" max="3" width="17.75390625" style="17" customWidth="1"/>
    <col min="4" max="4" width="16.75390625" style="16" customWidth="1"/>
    <col min="5" max="5" width="12.625" style="15" bestFit="1" customWidth="1"/>
    <col min="6" max="16384" width="9.125" style="15" customWidth="1"/>
  </cols>
  <sheetData>
    <row r="1" spans="2:5" ht="18" customHeight="1">
      <c r="B1" s="45"/>
      <c r="C1" s="44"/>
      <c r="D1" s="45"/>
      <c r="E1" s="44" t="s">
        <v>801</v>
      </c>
    </row>
    <row r="2" spans="2:5" ht="14.25" customHeight="1">
      <c r="B2" s="45"/>
      <c r="C2" s="44"/>
      <c r="D2" s="45"/>
      <c r="E2" s="44" t="s">
        <v>230</v>
      </c>
    </row>
    <row r="3" spans="1:5" ht="15.75" customHeight="1">
      <c r="A3" s="18" t="s">
        <v>180</v>
      </c>
      <c r="B3" s="424" t="s">
        <v>229</v>
      </c>
      <c r="C3" s="424"/>
      <c r="D3" s="424"/>
      <c r="E3" s="424"/>
    </row>
    <row r="4" spans="1:5" ht="15.75" customHeight="1">
      <c r="A4" s="18"/>
      <c r="B4" s="424" t="s">
        <v>216</v>
      </c>
      <c r="C4" s="424"/>
      <c r="D4" s="424"/>
      <c r="E4" s="424"/>
    </row>
    <row r="5" spans="1:5" ht="15.75" customHeight="1">
      <c r="A5" s="18"/>
      <c r="B5" s="44"/>
      <c r="C5" s="44"/>
      <c r="D5" s="44"/>
      <c r="E5" s="44" t="s">
        <v>146</v>
      </c>
    </row>
    <row r="6" spans="1:5" ht="15" customHeight="1">
      <c r="A6" s="42"/>
      <c r="B6" s="424" t="s">
        <v>580</v>
      </c>
      <c r="C6" s="424"/>
      <c r="D6" s="424"/>
      <c r="E6" s="424"/>
    </row>
    <row r="7" spans="1:3" ht="15">
      <c r="A7" s="20"/>
      <c r="B7" s="19"/>
      <c r="C7" s="21"/>
    </row>
    <row r="8" spans="1:3" ht="21" customHeight="1">
      <c r="A8" s="397" t="s">
        <v>181</v>
      </c>
      <c r="B8" s="397"/>
      <c r="C8" s="397"/>
    </row>
    <row r="9" spans="1:4" ht="18.75" customHeight="1">
      <c r="A9" s="397" t="s">
        <v>585</v>
      </c>
      <c r="B9" s="397"/>
      <c r="C9" s="397"/>
      <c r="D9" s="397"/>
    </row>
    <row r="10" spans="1:3" ht="12">
      <c r="A10" s="22"/>
      <c r="B10" s="22"/>
      <c r="C10" s="23"/>
    </row>
    <row r="11" spans="1:4" ht="15">
      <c r="A11" s="24"/>
      <c r="B11" s="25"/>
      <c r="C11" s="26"/>
      <c r="D11" s="26" t="s">
        <v>802</v>
      </c>
    </row>
    <row r="12" spans="1:4" ht="15.75" customHeight="1">
      <c r="A12" s="398" t="s">
        <v>182</v>
      </c>
      <c r="B12" s="400" t="s">
        <v>183</v>
      </c>
      <c r="C12" s="392" t="s">
        <v>200</v>
      </c>
      <c r="D12" s="392" t="s">
        <v>586</v>
      </c>
    </row>
    <row r="13" spans="1:4" ht="27" customHeight="1">
      <c r="A13" s="399"/>
      <c r="B13" s="401"/>
      <c r="C13" s="393"/>
      <c r="D13" s="393"/>
    </row>
    <row r="14" spans="1:4" ht="27" customHeight="1">
      <c r="A14" s="51"/>
      <c r="B14" s="37" t="s">
        <v>232</v>
      </c>
      <c r="C14" s="153">
        <f>SUM(C15+C20)</f>
        <v>0</v>
      </c>
      <c r="D14" s="153">
        <f>SUM(D15+D20)</f>
        <v>0</v>
      </c>
    </row>
    <row r="15" spans="1:4" s="29" customFormat="1" ht="37.5" customHeight="1">
      <c r="A15" s="52" t="s">
        <v>664</v>
      </c>
      <c r="B15" s="27" t="s">
        <v>312</v>
      </c>
      <c r="C15" s="154">
        <f>SUM(C16-C18)</f>
        <v>0</v>
      </c>
      <c r="D15" s="154">
        <f>SUM(D16-D18)</f>
        <v>0</v>
      </c>
    </row>
    <row r="16" spans="1:4" s="31" customFormat="1" ht="46.5" customHeight="1">
      <c r="A16" s="52" t="s">
        <v>313</v>
      </c>
      <c r="B16" s="30" t="s">
        <v>314</v>
      </c>
      <c r="C16" s="154">
        <f>SUM(C17)</f>
        <v>0</v>
      </c>
      <c r="D16" s="154">
        <f>SUM(D17)</f>
        <v>0</v>
      </c>
    </row>
    <row r="17" spans="1:4" s="29" customFormat="1" ht="60">
      <c r="A17" s="52" t="s">
        <v>315</v>
      </c>
      <c r="B17" s="30" t="s">
        <v>316</v>
      </c>
      <c r="C17" s="154">
        <v>0</v>
      </c>
      <c r="D17" s="154">
        <v>0</v>
      </c>
    </row>
    <row r="18" spans="1:4" s="31" customFormat="1" ht="54.75" customHeight="1">
      <c r="A18" s="52" t="s">
        <v>665</v>
      </c>
      <c r="B18" s="30" t="s">
        <v>177</v>
      </c>
      <c r="C18" s="154">
        <f>SUM(C19)</f>
        <v>0</v>
      </c>
      <c r="D18" s="154">
        <f>SUM(D19)</f>
        <v>0</v>
      </c>
    </row>
    <row r="19" spans="1:5" s="29" customFormat="1" ht="55.5" customHeight="1">
      <c r="A19" s="52" t="s">
        <v>178</v>
      </c>
      <c r="B19" s="30" t="s">
        <v>179</v>
      </c>
      <c r="C19" s="154">
        <v>0</v>
      </c>
      <c r="D19" s="154">
        <v>0</v>
      </c>
      <c r="E19" s="28"/>
    </row>
    <row r="20" spans="1:4" s="29" customFormat="1" ht="31.5">
      <c r="A20" s="52" t="s">
        <v>185</v>
      </c>
      <c r="B20" s="27" t="s">
        <v>186</v>
      </c>
      <c r="C20" s="154">
        <f>SUM(C25+C21)</f>
        <v>0</v>
      </c>
      <c r="D20" s="154">
        <f>SUM(D25+D21)</f>
        <v>0</v>
      </c>
    </row>
    <row r="21" spans="1:4" s="29" customFormat="1" ht="21.75" customHeight="1">
      <c r="A21" s="52" t="s">
        <v>187</v>
      </c>
      <c r="B21" s="30" t="s">
        <v>188</v>
      </c>
      <c r="C21" s="155">
        <f aca="true" t="shared" si="0" ref="C21:D23">SUM(C22)</f>
        <v>-376752.1102</v>
      </c>
      <c r="D21" s="155">
        <f t="shared" si="0"/>
        <v>-380969.34736</v>
      </c>
    </row>
    <row r="22" spans="1:5" s="31" customFormat="1" ht="22.5" customHeight="1">
      <c r="A22" s="52" t="s">
        <v>189</v>
      </c>
      <c r="B22" s="30" t="s">
        <v>647</v>
      </c>
      <c r="C22" s="155">
        <f t="shared" si="0"/>
        <v>-376752.1102</v>
      </c>
      <c r="D22" s="155">
        <f t="shared" si="0"/>
        <v>-380969.34736</v>
      </c>
      <c r="E22" s="32"/>
    </row>
    <row r="23" spans="1:4" ht="33" customHeight="1">
      <c r="A23" s="52" t="s">
        <v>648</v>
      </c>
      <c r="B23" s="30" t="s">
        <v>649</v>
      </c>
      <c r="C23" s="155">
        <f t="shared" si="0"/>
        <v>-376752.1102</v>
      </c>
      <c r="D23" s="155">
        <f t="shared" si="0"/>
        <v>-380969.34736</v>
      </c>
    </row>
    <row r="24" spans="1:5" s="34" customFormat="1" ht="30.75" customHeight="1">
      <c r="A24" s="52" t="s">
        <v>650</v>
      </c>
      <c r="B24" s="30" t="s">
        <v>651</v>
      </c>
      <c r="C24" s="156">
        <v>-376752.1102</v>
      </c>
      <c r="D24" s="157">
        <v>-380969.34736</v>
      </c>
      <c r="E24" s="33"/>
    </row>
    <row r="25" spans="1:4" ht="15.75" customHeight="1">
      <c r="A25" s="52" t="s">
        <v>657</v>
      </c>
      <c r="B25" s="30" t="s">
        <v>658</v>
      </c>
      <c r="C25" s="155">
        <f>SUM(C26)</f>
        <v>376752.1102</v>
      </c>
      <c r="D25" s="155">
        <f>SUM(D26)</f>
        <v>380969.34736</v>
      </c>
    </row>
    <row r="26" spans="1:8" ht="18.75" customHeight="1">
      <c r="A26" s="52" t="s">
        <v>659</v>
      </c>
      <c r="B26" s="30" t="s">
        <v>660</v>
      </c>
      <c r="C26" s="156">
        <f>C27</f>
        <v>376752.1102</v>
      </c>
      <c r="D26" s="156">
        <f>D27</f>
        <v>380969.34736</v>
      </c>
      <c r="H26" s="15" t="s">
        <v>180</v>
      </c>
    </row>
    <row r="27" spans="1:4" ht="30">
      <c r="A27" s="52" t="s">
        <v>661</v>
      </c>
      <c r="B27" s="30" t="s">
        <v>666</v>
      </c>
      <c r="C27" s="156">
        <f>C28</f>
        <v>376752.1102</v>
      </c>
      <c r="D27" s="156">
        <f>D28</f>
        <v>380969.34736</v>
      </c>
    </row>
    <row r="28" spans="1:4" s="36" customFormat="1" ht="27.75" customHeight="1">
      <c r="A28" s="52" t="s">
        <v>667</v>
      </c>
      <c r="B28" s="30" t="s">
        <v>345</v>
      </c>
      <c r="C28" s="158">
        <v>376752.1102</v>
      </c>
      <c r="D28" s="159">
        <v>380969.34736</v>
      </c>
    </row>
    <row r="29" spans="1:3" ht="12">
      <c r="A29" s="38"/>
      <c r="B29" s="34"/>
      <c r="C29" s="39"/>
    </row>
    <row r="31" spans="1:3" ht="12.75">
      <c r="A31" s="40"/>
      <c r="B31" s="6"/>
      <c r="C31" s="41"/>
    </row>
  </sheetData>
  <mergeCells count="9">
    <mergeCell ref="B6:E6"/>
    <mergeCell ref="B3:E3"/>
    <mergeCell ref="B4:E4"/>
    <mergeCell ref="A8:C8"/>
    <mergeCell ref="A9:D9"/>
    <mergeCell ref="A12:A13"/>
    <mergeCell ref="B12:B13"/>
    <mergeCell ref="C12:C13"/>
    <mergeCell ref="D12:D13"/>
  </mergeCells>
  <printOptions/>
  <pageMargins left="0.56" right="0.35" top="0.69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3:E33"/>
  <sheetViews>
    <sheetView workbookViewId="0" topLeftCell="A22">
      <selection activeCell="A1" sqref="A1:C31"/>
    </sheetView>
  </sheetViews>
  <sheetFormatPr defaultColWidth="9.00390625" defaultRowHeight="12.75"/>
  <cols>
    <col min="1" max="1" width="26.875" style="14" customWidth="1"/>
    <col min="2" max="2" width="49.875" style="15" customWidth="1"/>
    <col min="3" max="3" width="17.75390625" style="17" customWidth="1"/>
    <col min="4" max="4" width="16.75390625" style="16" customWidth="1"/>
    <col min="5" max="5" width="12.625" style="15" bestFit="1" customWidth="1"/>
    <col min="6" max="16384" width="9.125" style="15" customWidth="1"/>
  </cols>
  <sheetData>
    <row r="2" ht="12" hidden="1"/>
    <row r="3" spans="2:3" ht="18" customHeight="1">
      <c r="B3" s="45"/>
      <c r="C3" s="44" t="s">
        <v>231</v>
      </c>
    </row>
    <row r="4" spans="2:3" ht="14.25" customHeight="1">
      <c r="B4" s="45"/>
      <c r="C4" s="44" t="s">
        <v>230</v>
      </c>
    </row>
    <row r="5" spans="1:3" ht="15.75" customHeight="1">
      <c r="A5" s="18" t="s">
        <v>180</v>
      </c>
      <c r="B5" s="424" t="s">
        <v>229</v>
      </c>
      <c r="C5" s="425"/>
    </row>
    <row r="6" spans="1:3" ht="15.75" customHeight="1">
      <c r="A6" s="18"/>
      <c r="B6" s="424" t="s">
        <v>631</v>
      </c>
      <c r="C6" s="424"/>
    </row>
    <row r="7" spans="1:3" ht="15.75" customHeight="1">
      <c r="A7" s="18"/>
      <c r="B7" s="44"/>
      <c r="C7" s="44" t="s">
        <v>146</v>
      </c>
    </row>
    <row r="8" spans="1:3" ht="15" customHeight="1">
      <c r="A8" s="42"/>
      <c r="B8" s="424" t="s">
        <v>148</v>
      </c>
      <c r="C8" s="425"/>
    </row>
    <row r="9" spans="1:3" ht="15">
      <c r="A9" s="20"/>
      <c r="B9" s="19"/>
      <c r="C9" s="21"/>
    </row>
    <row r="10" spans="1:3" ht="21" customHeight="1">
      <c r="A10" s="397" t="s">
        <v>181</v>
      </c>
      <c r="B10" s="397"/>
      <c r="C10" s="397"/>
    </row>
    <row r="11" spans="1:3" ht="18.75" customHeight="1">
      <c r="A11" s="397" t="s">
        <v>581</v>
      </c>
      <c r="B11" s="397"/>
      <c r="C11" s="397"/>
    </row>
    <row r="12" spans="1:3" ht="12">
      <c r="A12" s="22"/>
      <c r="B12" s="22"/>
      <c r="C12" s="23"/>
    </row>
    <row r="13" spans="1:3" ht="15">
      <c r="A13" s="24"/>
      <c r="B13" s="25"/>
      <c r="C13" s="26" t="s">
        <v>396</v>
      </c>
    </row>
    <row r="14" spans="1:3" ht="15.75" customHeight="1">
      <c r="A14" s="398" t="s">
        <v>182</v>
      </c>
      <c r="B14" s="400" t="s">
        <v>183</v>
      </c>
      <c r="C14" s="392" t="s">
        <v>184</v>
      </c>
    </row>
    <row r="15" spans="1:3" ht="27" customHeight="1">
      <c r="A15" s="399"/>
      <c r="B15" s="401"/>
      <c r="C15" s="393"/>
    </row>
    <row r="16" spans="1:3" ht="27" customHeight="1">
      <c r="A16" s="63"/>
      <c r="B16" s="37" t="s">
        <v>232</v>
      </c>
      <c r="C16" s="153">
        <f>SUM(C17+C22)</f>
        <v>4000</v>
      </c>
    </row>
    <row r="17" spans="1:4" s="29" customFormat="1" ht="37.5" customHeight="1">
      <c r="A17" s="52" t="s">
        <v>664</v>
      </c>
      <c r="B17" s="27" t="s">
        <v>312</v>
      </c>
      <c r="C17" s="154">
        <f>SUM(C18-C20)</f>
        <v>0</v>
      </c>
      <c r="D17" s="28"/>
    </row>
    <row r="18" spans="1:4" s="31" customFormat="1" ht="47.25" customHeight="1">
      <c r="A18" s="52" t="s">
        <v>313</v>
      </c>
      <c r="B18" s="30" t="s">
        <v>314</v>
      </c>
      <c r="C18" s="154">
        <f>SUM(C19)</f>
        <v>0</v>
      </c>
      <c r="D18" s="28"/>
    </row>
    <row r="19" spans="1:4" s="29" customFormat="1" ht="57.75" customHeight="1">
      <c r="A19" s="52" t="s">
        <v>315</v>
      </c>
      <c r="B19" s="30" t="s">
        <v>316</v>
      </c>
      <c r="C19" s="154">
        <v>0</v>
      </c>
      <c r="D19" s="28"/>
    </row>
    <row r="20" spans="1:4" s="31" customFormat="1" ht="54.75" customHeight="1">
      <c r="A20" s="52" t="s">
        <v>665</v>
      </c>
      <c r="B20" s="30" t="s">
        <v>177</v>
      </c>
      <c r="C20" s="154">
        <f>SUM(C21)</f>
        <v>0</v>
      </c>
      <c r="D20" s="28"/>
    </row>
    <row r="21" spans="1:5" s="29" customFormat="1" ht="55.5" customHeight="1">
      <c r="A21" s="52" t="s">
        <v>178</v>
      </c>
      <c r="B21" s="30" t="s">
        <v>179</v>
      </c>
      <c r="C21" s="154">
        <v>0</v>
      </c>
      <c r="D21" s="28"/>
      <c r="E21" s="28"/>
    </row>
    <row r="22" spans="1:4" s="29" customFormat="1" ht="32.25" customHeight="1">
      <c r="A22" s="52" t="s">
        <v>185</v>
      </c>
      <c r="B22" s="27" t="s">
        <v>186</v>
      </c>
      <c r="C22" s="154">
        <f>SUM(C27+C23)</f>
        <v>4000</v>
      </c>
      <c r="D22" s="28"/>
    </row>
    <row r="23" spans="1:4" s="29" customFormat="1" ht="21.75" customHeight="1">
      <c r="A23" s="52" t="s">
        <v>187</v>
      </c>
      <c r="B23" s="30" t="s">
        <v>188</v>
      </c>
      <c r="C23" s="155">
        <f>SUM(C24)</f>
        <v>-406713.57927</v>
      </c>
      <c r="D23" s="28"/>
    </row>
    <row r="24" spans="1:5" s="31" customFormat="1" ht="22.5" customHeight="1">
      <c r="A24" s="52" t="s">
        <v>189</v>
      </c>
      <c r="B24" s="30" t="s">
        <v>647</v>
      </c>
      <c r="C24" s="155">
        <f>SUM(C25)</f>
        <v>-406713.57927</v>
      </c>
      <c r="D24" s="28"/>
      <c r="E24" s="32"/>
    </row>
    <row r="25" spans="1:4" ht="36.75" customHeight="1">
      <c r="A25" s="52" t="s">
        <v>648</v>
      </c>
      <c r="B25" s="30" t="s">
        <v>649</v>
      </c>
      <c r="C25" s="155">
        <f>SUM(C26)</f>
        <v>-406713.57927</v>
      </c>
      <c r="D25" s="28"/>
    </row>
    <row r="26" spans="1:5" s="34" customFormat="1" ht="31.5" customHeight="1">
      <c r="A26" s="52" t="s">
        <v>650</v>
      </c>
      <c r="B26" s="30" t="s">
        <v>651</v>
      </c>
      <c r="C26" s="156">
        <v>-406713.57927</v>
      </c>
      <c r="D26" s="28"/>
      <c r="E26" s="33"/>
    </row>
    <row r="27" spans="1:4" ht="18.75" customHeight="1">
      <c r="A27" s="52" t="s">
        <v>657</v>
      </c>
      <c r="B27" s="30" t="s">
        <v>658</v>
      </c>
      <c r="C27" s="155">
        <f>SUM(C28)</f>
        <v>410713.57927</v>
      </c>
      <c r="D27" s="35"/>
    </row>
    <row r="28" spans="1:3" ht="21.75" customHeight="1">
      <c r="A28" s="52" t="s">
        <v>659</v>
      </c>
      <c r="B28" s="30" t="s">
        <v>660</v>
      </c>
      <c r="C28" s="156">
        <f>C29</f>
        <v>410713.57927</v>
      </c>
    </row>
    <row r="29" spans="1:3" ht="36" customHeight="1">
      <c r="A29" s="52" t="s">
        <v>661</v>
      </c>
      <c r="B29" s="30" t="s">
        <v>666</v>
      </c>
      <c r="C29" s="156">
        <f>C30</f>
        <v>410713.57927</v>
      </c>
    </row>
    <row r="30" spans="1:3" s="36" customFormat="1" ht="27.75" customHeight="1">
      <c r="A30" s="52" t="s">
        <v>667</v>
      </c>
      <c r="B30" s="30" t="s">
        <v>345</v>
      </c>
      <c r="C30" s="158">
        <v>410713.57927</v>
      </c>
    </row>
    <row r="31" spans="1:3" ht="12">
      <c r="A31" s="38"/>
      <c r="B31" s="34"/>
      <c r="C31" s="39"/>
    </row>
    <row r="33" spans="1:3" ht="12.75">
      <c r="A33" s="40"/>
      <c r="B33" s="6"/>
      <c r="C33" s="41"/>
    </row>
  </sheetData>
  <mergeCells count="8">
    <mergeCell ref="B5:C5"/>
    <mergeCell ref="A14:A15"/>
    <mergeCell ref="B14:B15"/>
    <mergeCell ref="C14:C15"/>
    <mergeCell ref="B6:C6"/>
    <mergeCell ref="B8:C8"/>
    <mergeCell ref="A10:C10"/>
    <mergeCell ref="A11:C11"/>
  </mergeCells>
  <printOptions/>
  <pageMargins left="1.03" right="0.5905511811023623" top="0.55" bottom="0.56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69">
      <selection activeCell="H65" sqref="H65"/>
    </sheetView>
  </sheetViews>
  <sheetFormatPr defaultColWidth="9.00390625" defaultRowHeight="12.75"/>
  <cols>
    <col min="1" max="1" width="28.875" style="1" customWidth="1"/>
    <col min="2" max="2" width="61.00390625" style="2" customWidth="1"/>
    <col min="3" max="3" width="20.875" style="0" customWidth="1"/>
  </cols>
  <sheetData>
    <row r="1" spans="2:3" ht="15">
      <c r="B1" s="45"/>
      <c r="C1" s="44" t="s">
        <v>770</v>
      </c>
    </row>
    <row r="2" spans="2:3" ht="15">
      <c r="B2" s="45"/>
      <c r="C2" s="44" t="s">
        <v>230</v>
      </c>
    </row>
    <row r="3" spans="2:3" ht="15">
      <c r="B3" s="424" t="s">
        <v>229</v>
      </c>
      <c r="C3" s="425"/>
    </row>
    <row r="4" spans="2:3" ht="15">
      <c r="B4" s="424" t="s">
        <v>773</v>
      </c>
      <c r="C4" s="424"/>
    </row>
    <row r="5" spans="2:3" ht="15">
      <c r="B5" s="424" t="s">
        <v>582</v>
      </c>
      <c r="C5" s="424"/>
    </row>
    <row r="6" spans="2:3" ht="15">
      <c r="B6" s="424" t="s">
        <v>583</v>
      </c>
      <c r="C6" s="425"/>
    </row>
    <row r="8" spans="1:3" ht="30" customHeight="1">
      <c r="A8" s="391" t="s">
        <v>584</v>
      </c>
      <c r="B8" s="391"/>
      <c r="C8" s="391"/>
    </row>
    <row r="9" ht="21" customHeight="1">
      <c r="C9" s="10" t="s">
        <v>227</v>
      </c>
    </row>
    <row r="10" spans="1:3" ht="15.75" customHeight="1">
      <c r="A10" s="431" t="s">
        <v>255</v>
      </c>
      <c r="B10" s="433" t="s">
        <v>254</v>
      </c>
      <c r="C10" s="430" t="s">
        <v>771</v>
      </c>
    </row>
    <row r="11" spans="1:3" ht="37.5" customHeight="1">
      <c r="A11" s="432"/>
      <c r="B11" s="434"/>
      <c r="C11" s="430"/>
    </row>
    <row r="12" spans="1:3" ht="19.5" customHeight="1">
      <c r="A12" s="64" t="s">
        <v>351</v>
      </c>
      <c r="B12" s="65" t="s">
        <v>774</v>
      </c>
      <c r="C12" s="150">
        <f>C13+C16+C17+C24+C27+C28+C34+C36+C39+C40+C41+C42</f>
        <v>75426.03927000001</v>
      </c>
    </row>
    <row r="13" spans="1:3" ht="19.5" customHeight="1">
      <c r="A13" s="66" t="s">
        <v>352</v>
      </c>
      <c r="B13" s="67" t="s">
        <v>353</v>
      </c>
      <c r="C13" s="150">
        <f>C14+C15</f>
        <v>40450</v>
      </c>
    </row>
    <row r="14" spans="1:3" ht="15">
      <c r="A14" s="68" t="s">
        <v>354</v>
      </c>
      <c r="B14" s="69" t="s">
        <v>355</v>
      </c>
      <c r="C14" s="160">
        <v>450</v>
      </c>
    </row>
    <row r="15" spans="1:3" ht="15">
      <c r="A15" s="68" t="s">
        <v>356</v>
      </c>
      <c r="B15" s="69" t="s">
        <v>606</v>
      </c>
      <c r="C15" s="160">
        <v>40000</v>
      </c>
    </row>
    <row r="16" spans="1:3" ht="50.25" customHeight="1">
      <c r="A16" s="165" t="s">
        <v>775</v>
      </c>
      <c r="B16" s="152" t="s">
        <v>776</v>
      </c>
      <c r="C16" s="150">
        <v>2745.28632</v>
      </c>
    </row>
    <row r="17" spans="1:3" ht="15.75" customHeight="1">
      <c r="A17" s="66" t="s">
        <v>607</v>
      </c>
      <c r="B17" s="67" t="s">
        <v>608</v>
      </c>
      <c r="C17" s="150">
        <f>C18+C19+C20+C21+C22+C23</f>
        <v>5626</v>
      </c>
    </row>
    <row r="18" spans="1:3" ht="36" customHeight="1">
      <c r="A18" s="68" t="s">
        <v>157</v>
      </c>
      <c r="B18" s="69" t="s">
        <v>158</v>
      </c>
      <c r="C18" s="160">
        <v>1500</v>
      </c>
    </row>
    <row r="19" spans="1:3" ht="48.75" customHeight="1">
      <c r="A19" s="68" t="s">
        <v>159</v>
      </c>
      <c r="B19" s="69" t="s">
        <v>196</v>
      </c>
      <c r="C19" s="160">
        <v>400</v>
      </c>
    </row>
    <row r="20" spans="1:3" ht="33.75" customHeight="1">
      <c r="A20" s="68" t="s">
        <v>794</v>
      </c>
      <c r="B20" s="69" t="s">
        <v>13</v>
      </c>
      <c r="C20" s="160">
        <v>50</v>
      </c>
    </row>
    <row r="21" spans="1:3" ht="33" customHeight="1">
      <c r="A21" s="68" t="s">
        <v>160</v>
      </c>
      <c r="B21" s="69" t="s">
        <v>161</v>
      </c>
      <c r="C21" s="160">
        <v>3300</v>
      </c>
    </row>
    <row r="22" spans="1:3" ht="16.5" customHeight="1">
      <c r="A22" s="68" t="s">
        <v>795</v>
      </c>
      <c r="B22" s="69" t="s">
        <v>796</v>
      </c>
      <c r="C22" s="160">
        <v>370</v>
      </c>
    </row>
    <row r="23" spans="1:3" ht="30" customHeight="1">
      <c r="A23" s="68" t="s">
        <v>502</v>
      </c>
      <c r="B23" s="69" t="s">
        <v>503</v>
      </c>
      <c r="C23" s="160">
        <v>6</v>
      </c>
    </row>
    <row r="24" spans="1:3" ht="16.5" customHeight="1">
      <c r="A24" s="66" t="s">
        <v>166</v>
      </c>
      <c r="B24" s="67" t="s">
        <v>167</v>
      </c>
      <c r="C24" s="150">
        <f>C25+C26</f>
        <v>3350</v>
      </c>
    </row>
    <row r="25" spans="1:3" ht="15">
      <c r="A25" s="68" t="s">
        <v>168</v>
      </c>
      <c r="B25" s="69" t="s">
        <v>423</v>
      </c>
      <c r="C25" s="160">
        <v>350</v>
      </c>
    </row>
    <row r="26" spans="1:3" ht="15">
      <c r="A26" s="68" t="s">
        <v>424</v>
      </c>
      <c r="B26" s="69" t="s">
        <v>425</v>
      </c>
      <c r="C26" s="160">
        <v>3000</v>
      </c>
    </row>
    <row r="27" spans="1:3" ht="20.25" customHeight="1">
      <c r="A27" s="66" t="s">
        <v>426</v>
      </c>
      <c r="B27" s="67" t="s">
        <v>427</v>
      </c>
      <c r="C27" s="150">
        <v>400</v>
      </c>
    </row>
    <row r="28" spans="1:3" ht="50.25" customHeight="1">
      <c r="A28" s="66" t="s">
        <v>428</v>
      </c>
      <c r="B28" s="67" t="s">
        <v>429</v>
      </c>
      <c r="C28" s="150">
        <f>C29+C30+C31+C32+C33</f>
        <v>8699.936950000001</v>
      </c>
    </row>
    <row r="29" spans="1:3" ht="84" customHeight="1">
      <c r="A29" s="68" t="s">
        <v>397</v>
      </c>
      <c r="B29" s="70" t="s">
        <v>632</v>
      </c>
      <c r="C29" s="160">
        <v>294.75279</v>
      </c>
    </row>
    <row r="30" spans="1:3" ht="82.5" customHeight="1">
      <c r="A30" s="68" t="s">
        <v>398</v>
      </c>
      <c r="B30" s="70" t="s">
        <v>399</v>
      </c>
      <c r="C30" s="160">
        <v>888.94628</v>
      </c>
    </row>
    <row r="31" spans="1:3" ht="63.75" customHeight="1">
      <c r="A31" s="68" t="s">
        <v>400</v>
      </c>
      <c r="B31" s="70" t="s">
        <v>402</v>
      </c>
      <c r="C31" s="160">
        <v>5500</v>
      </c>
    </row>
    <row r="32" spans="1:3" ht="52.5" customHeight="1">
      <c r="A32" s="71" t="s">
        <v>403</v>
      </c>
      <c r="B32" s="70" t="s">
        <v>633</v>
      </c>
      <c r="C32" s="160">
        <v>50</v>
      </c>
    </row>
    <row r="33" spans="1:3" ht="79.5" customHeight="1">
      <c r="A33" s="68" t="s">
        <v>404</v>
      </c>
      <c r="B33" s="70" t="s">
        <v>405</v>
      </c>
      <c r="C33" s="160">
        <v>1966.23788</v>
      </c>
    </row>
    <row r="34" spans="1:3" ht="28.5">
      <c r="A34" s="66" t="s">
        <v>430</v>
      </c>
      <c r="B34" s="67" t="s">
        <v>431</v>
      </c>
      <c r="C34" s="150">
        <f>C35</f>
        <v>1100</v>
      </c>
    </row>
    <row r="35" spans="1:3" ht="15">
      <c r="A35" s="68" t="s">
        <v>432</v>
      </c>
      <c r="B35" s="69" t="s">
        <v>433</v>
      </c>
      <c r="C35" s="160">
        <v>1100</v>
      </c>
    </row>
    <row r="36" spans="1:3" ht="28.5">
      <c r="A36" s="66" t="s">
        <v>797</v>
      </c>
      <c r="B36" s="67" t="s">
        <v>798</v>
      </c>
      <c r="C36" s="150">
        <f>C37+C38</f>
        <v>11154</v>
      </c>
    </row>
    <row r="37" spans="1:3" ht="30">
      <c r="A37" s="68" t="s">
        <v>765</v>
      </c>
      <c r="B37" s="69" t="s">
        <v>777</v>
      </c>
      <c r="C37" s="160">
        <v>7654</v>
      </c>
    </row>
    <row r="38" spans="1:3" ht="33" customHeight="1">
      <c r="A38" s="68" t="s">
        <v>766</v>
      </c>
      <c r="B38" s="69" t="s">
        <v>199</v>
      </c>
      <c r="C38" s="160">
        <v>3500</v>
      </c>
    </row>
    <row r="39" spans="1:3" ht="30" customHeight="1">
      <c r="A39" s="66" t="s">
        <v>401</v>
      </c>
      <c r="B39" s="67" t="s">
        <v>772</v>
      </c>
      <c r="C39" s="150">
        <v>500</v>
      </c>
    </row>
    <row r="40" spans="1:3" ht="14.25">
      <c r="A40" s="66" t="s">
        <v>293</v>
      </c>
      <c r="B40" s="67" t="s">
        <v>350</v>
      </c>
      <c r="C40" s="150">
        <v>0.816</v>
      </c>
    </row>
    <row r="41" spans="1:3" ht="14.25">
      <c r="A41" s="66" t="s">
        <v>434</v>
      </c>
      <c r="B41" s="67" t="s">
        <v>435</v>
      </c>
      <c r="C41" s="150">
        <v>1350</v>
      </c>
    </row>
    <row r="42" spans="1:3" ht="14.25">
      <c r="A42" s="66" t="s">
        <v>436</v>
      </c>
      <c r="B42" s="67" t="s">
        <v>437</v>
      </c>
      <c r="C42" s="150">
        <v>50</v>
      </c>
    </row>
    <row r="43" spans="1:3" ht="18" customHeight="1">
      <c r="A43" s="64" t="s">
        <v>240</v>
      </c>
      <c r="B43" s="65" t="s">
        <v>241</v>
      </c>
      <c r="C43" s="166">
        <f>C44</f>
        <v>331287.54000000004</v>
      </c>
    </row>
    <row r="44" spans="1:3" ht="33" customHeight="1">
      <c r="A44" s="66" t="s">
        <v>438</v>
      </c>
      <c r="B44" s="67" t="s">
        <v>439</v>
      </c>
      <c r="C44" s="150">
        <f>C45+C48+C52+C77</f>
        <v>331287.54000000004</v>
      </c>
    </row>
    <row r="45" spans="1:3" ht="33.75" customHeight="1">
      <c r="A45" s="68" t="s">
        <v>451</v>
      </c>
      <c r="B45" s="69" t="s">
        <v>450</v>
      </c>
      <c r="C45" s="160">
        <f>C46+C47</f>
        <v>57859</v>
      </c>
    </row>
    <row r="46" spans="1:3" ht="32.25" customHeight="1">
      <c r="A46" s="68" t="s">
        <v>440</v>
      </c>
      <c r="B46" s="69" t="s">
        <v>441</v>
      </c>
      <c r="C46" s="160">
        <v>57760</v>
      </c>
    </row>
    <row r="47" spans="1:3" ht="34.5" customHeight="1">
      <c r="A47" s="68" t="s">
        <v>201</v>
      </c>
      <c r="B47" s="69" t="s">
        <v>202</v>
      </c>
      <c r="C47" s="160">
        <v>99</v>
      </c>
    </row>
    <row r="48" spans="1:3" ht="48" customHeight="1">
      <c r="A48" s="68" t="s">
        <v>452</v>
      </c>
      <c r="B48" s="69" t="s">
        <v>767</v>
      </c>
      <c r="C48" s="160">
        <f>C49+C50</f>
        <v>111873.14000000001</v>
      </c>
    </row>
    <row r="49" spans="1:3" ht="32.25" customHeight="1">
      <c r="A49" s="49" t="s">
        <v>233</v>
      </c>
      <c r="B49" s="70" t="s">
        <v>119</v>
      </c>
      <c r="C49" s="160">
        <v>42038.04</v>
      </c>
    </row>
    <row r="50" spans="1:3" ht="21.75" customHeight="1">
      <c r="A50" s="68" t="s">
        <v>454</v>
      </c>
      <c r="B50" s="72" t="s">
        <v>346</v>
      </c>
      <c r="C50" s="160">
        <f>C51</f>
        <v>69835.1</v>
      </c>
    </row>
    <row r="51" spans="1:3" ht="47.25" customHeight="1">
      <c r="A51" s="191"/>
      <c r="B51" s="69" t="s">
        <v>473</v>
      </c>
      <c r="C51" s="147">
        <v>69835.1</v>
      </c>
    </row>
    <row r="52" spans="1:3" ht="36" customHeight="1">
      <c r="A52" s="68" t="s">
        <v>453</v>
      </c>
      <c r="B52" s="69" t="s">
        <v>305</v>
      </c>
      <c r="C52" s="160">
        <f>C53+C55+C58+C60+C61+C62+C64+C65+C66+C57+C63</f>
        <v>159368.5</v>
      </c>
    </row>
    <row r="53" spans="1:3" ht="37.5" customHeight="1">
      <c r="A53" s="68" t="s">
        <v>442</v>
      </c>
      <c r="B53" s="69" t="s">
        <v>444</v>
      </c>
      <c r="C53" s="160">
        <v>382.3</v>
      </c>
    </row>
    <row r="54" spans="1:3" ht="16.5" customHeight="1">
      <c r="A54" s="68"/>
      <c r="B54" s="73" t="s">
        <v>212</v>
      </c>
      <c r="C54" s="161">
        <v>355</v>
      </c>
    </row>
    <row r="55" spans="1:3" ht="46.5" customHeight="1">
      <c r="A55" s="68" t="s">
        <v>445</v>
      </c>
      <c r="B55" s="69" t="s">
        <v>769</v>
      </c>
      <c r="C55" s="160">
        <v>357.9</v>
      </c>
    </row>
    <row r="56" spans="1:3" ht="21" customHeight="1">
      <c r="A56" s="68"/>
      <c r="B56" s="73" t="s">
        <v>212</v>
      </c>
      <c r="C56" s="160">
        <v>357.9</v>
      </c>
    </row>
    <row r="57" spans="1:3" ht="67.5" customHeight="1">
      <c r="A57" s="76" t="s">
        <v>550</v>
      </c>
      <c r="B57" s="69" t="s">
        <v>0</v>
      </c>
      <c r="C57" s="160">
        <v>150</v>
      </c>
    </row>
    <row r="58" spans="1:3" ht="53.25" customHeight="1">
      <c r="A58" s="76" t="s">
        <v>550</v>
      </c>
      <c r="B58" s="77" t="s">
        <v>778</v>
      </c>
      <c r="C58" s="160">
        <v>191.8</v>
      </c>
    </row>
    <row r="59" spans="1:3" ht="22.5" customHeight="1">
      <c r="A59" s="76"/>
      <c r="B59" s="73" t="s">
        <v>212</v>
      </c>
      <c r="C59" s="161">
        <v>191.8</v>
      </c>
    </row>
    <row r="60" spans="1:3" ht="34.5" customHeight="1">
      <c r="A60" s="68" t="s">
        <v>551</v>
      </c>
      <c r="B60" s="69" t="s">
        <v>779</v>
      </c>
      <c r="C60" s="160">
        <v>819</v>
      </c>
    </row>
    <row r="61" spans="1:3" ht="46.5" customHeight="1">
      <c r="A61" s="68" t="s">
        <v>446</v>
      </c>
      <c r="B61" s="69" t="s">
        <v>780</v>
      </c>
      <c r="C61" s="160">
        <v>9634</v>
      </c>
    </row>
    <row r="62" spans="1:3" ht="65.25" customHeight="1">
      <c r="A62" s="68" t="s">
        <v>296</v>
      </c>
      <c r="B62" s="69" t="s">
        <v>297</v>
      </c>
      <c r="C62" s="160">
        <v>3327.6</v>
      </c>
    </row>
    <row r="63" spans="1:3" ht="23.25" customHeight="1">
      <c r="A63" s="68"/>
      <c r="B63" s="78" t="s">
        <v>3</v>
      </c>
      <c r="C63" s="161">
        <v>109.1</v>
      </c>
    </row>
    <row r="64" spans="1:3" ht="51" customHeight="1">
      <c r="A64" s="68" t="s">
        <v>447</v>
      </c>
      <c r="B64" s="74" t="s">
        <v>781</v>
      </c>
      <c r="C64" s="160">
        <v>6137</v>
      </c>
    </row>
    <row r="65" spans="1:3" ht="64.5" customHeight="1">
      <c r="A65" s="68" t="s">
        <v>552</v>
      </c>
      <c r="B65" s="74" t="s">
        <v>782</v>
      </c>
      <c r="C65" s="160">
        <v>3652</v>
      </c>
    </row>
    <row r="66" spans="1:3" ht="30" customHeight="1">
      <c r="A66" s="68" t="s">
        <v>448</v>
      </c>
      <c r="B66" s="69" t="s">
        <v>347</v>
      </c>
      <c r="C66" s="160">
        <f>C67+C68+C69+C70+C71+C72+C73+C74+C75+C76</f>
        <v>134607.8</v>
      </c>
    </row>
    <row r="67" spans="1:3" ht="43.5" customHeight="1">
      <c r="A67" s="394"/>
      <c r="B67" s="69" t="s">
        <v>304</v>
      </c>
      <c r="C67" s="160">
        <v>34.9</v>
      </c>
    </row>
    <row r="68" spans="1:3" ht="33.75" customHeight="1">
      <c r="A68" s="389"/>
      <c r="B68" s="69" t="s">
        <v>644</v>
      </c>
      <c r="C68" s="160">
        <v>1114</v>
      </c>
    </row>
    <row r="69" spans="1:3" ht="18.75" customHeight="1">
      <c r="A69" s="389"/>
      <c r="B69" s="69" t="s">
        <v>645</v>
      </c>
      <c r="C69" s="160">
        <v>2866</v>
      </c>
    </row>
    <row r="70" spans="1:3" ht="62.25" customHeight="1">
      <c r="A70" s="389"/>
      <c r="B70" s="69" t="s">
        <v>643</v>
      </c>
      <c r="C70" s="160">
        <v>478</v>
      </c>
    </row>
    <row r="71" spans="1:3" ht="63.75" customHeight="1">
      <c r="A71" s="389"/>
      <c r="B71" s="69" t="s">
        <v>642</v>
      </c>
      <c r="C71" s="160">
        <v>969</v>
      </c>
    </row>
    <row r="72" spans="1:3" ht="76.5" customHeight="1">
      <c r="A72" s="389"/>
      <c r="B72" s="74" t="s">
        <v>768</v>
      </c>
      <c r="C72" s="160">
        <v>93511</v>
      </c>
    </row>
    <row r="73" spans="1:3" ht="45" customHeight="1">
      <c r="A73" s="389"/>
      <c r="B73" s="74" t="s">
        <v>253</v>
      </c>
      <c r="C73" s="160">
        <v>27158</v>
      </c>
    </row>
    <row r="74" spans="1:3" ht="44.25" customHeight="1" hidden="1">
      <c r="A74" s="389"/>
      <c r="B74" s="69" t="s">
        <v>646</v>
      </c>
      <c r="C74" s="160">
        <v>0</v>
      </c>
    </row>
    <row r="75" spans="1:3" ht="21.75" customHeight="1">
      <c r="A75" s="389"/>
      <c r="B75" s="75" t="s">
        <v>239</v>
      </c>
      <c r="C75" s="147">
        <v>12.9</v>
      </c>
    </row>
    <row r="76" spans="1:3" ht="52.5" customHeight="1">
      <c r="A76" s="390"/>
      <c r="B76" s="75" t="s">
        <v>392</v>
      </c>
      <c r="C76" s="147">
        <v>8464</v>
      </c>
    </row>
    <row r="77" spans="1:3" ht="24.75" customHeight="1">
      <c r="A77" s="200" t="s">
        <v>738</v>
      </c>
      <c r="B77" s="201" t="s">
        <v>739</v>
      </c>
      <c r="C77" s="147">
        <f>C78</f>
        <v>2186.9</v>
      </c>
    </row>
    <row r="78" spans="1:3" ht="36" customHeight="1">
      <c r="A78" s="68"/>
      <c r="B78" s="75" t="s">
        <v>238</v>
      </c>
      <c r="C78" s="147">
        <v>2186.9</v>
      </c>
    </row>
    <row r="79" spans="1:3" ht="17.25" customHeight="1">
      <c r="A79" s="68"/>
      <c r="B79" s="67" t="s">
        <v>449</v>
      </c>
      <c r="C79" s="149">
        <f>C43+C12</f>
        <v>406713.57927000005</v>
      </c>
    </row>
  </sheetData>
  <mergeCells count="9">
    <mergeCell ref="B3:C3"/>
    <mergeCell ref="B4:C4"/>
    <mergeCell ref="B5:C5"/>
    <mergeCell ref="A67:A76"/>
    <mergeCell ref="A8:C8"/>
    <mergeCell ref="C10:C11"/>
    <mergeCell ref="B6:C6"/>
    <mergeCell ref="A10:A11"/>
    <mergeCell ref="B10:B11"/>
  </mergeCells>
  <printOptions/>
  <pageMargins left="0.43" right="0.35" top="0.54" bottom="0.5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71">
      <selection activeCell="H81" sqref="H81"/>
    </sheetView>
  </sheetViews>
  <sheetFormatPr defaultColWidth="9.00390625" defaultRowHeight="12.75"/>
  <cols>
    <col min="1" max="1" width="28.875" style="1" customWidth="1"/>
    <col min="2" max="2" width="61.00390625" style="2" customWidth="1"/>
    <col min="3" max="3" width="20.875" style="0" customWidth="1"/>
    <col min="4" max="4" width="17.875" style="0" customWidth="1"/>
  </cols>
  <sheetData>
    <row r="1" spans="2:4" ht="15">
      <c r="B1" s="45"/>
      <c r="C1" s="424" t="s">
        <v>204</v>
      </c>
      <c r="D1" s="424"/>
    </row>
    <row r="2" spans="2:4" ht="14.25" customHeight="1">
      <c r="B2" s="424" t="s">
        <v>230</v>
      </c>
      <c r="C2" s="424"/>
      <c r="D2" s="424"/>
    </row>
    <row r="3" spans="2:4" ht="15">
      <c r="B3" s="424" t="s">
        <v>229</v>
      </c>
      <c r="C3" s="424"/>
      <c r="D3" s="424"/>
    </row>
    <row r="4" spans="2:4" ht="15">
      <c r="B4" s="424" t="s">
        <v>631</v>
      </c>
      <c r="C4" s="424"/>
      <c r="D4" s="424"/>
    </row>
    <row r="5" spans="2:4" ht="15">
      <c r="B5" s="424" t="s">
        <v>582</v>
      </c>
      <c r="C5" s="424"/>
      <c r="D5" s="424"/>
    </row>
    <row r="6" spans="2:4" ht="15">
      <c r="B6" s="424" t="s">
        <v>810</v>
      </c>
      <c r="C6" s="424"/>
      <c r="D6" s="424"/>
    </row>
    <row r="7" spans="2:3" ht="15">
      <c r="B7" s="19"/>
      <c r="C7" s="21"/>
    </row>
    <row r="8" spans="2:3" ht="15.75">
      <c r="B8" s="3"/>
      <c r="C8" s="11"/>
    </row>
    <row r="9" spans="1:3" ht="30" customHeight="1">
      <c r="A9" s="48" t="s">
        <v>587</v>
      </c>
      <c r="B9" s="48"/>
      <c r="C9" s="48"/>
    </row>
    <row r="10" spans="3:4" ht="14.25">
      <c r="C10" s="10"/>
      <c r="D10" s="10" t="s">
        <v>227</v>
      </c>
    </row>
    <row r="11" spans="1:4" ht="15.75" customHeight="1">
      <c r="A11" s="438" t="s">
        <v>255</v>
      </c>
      <c r="B11" s="437" t="s">
        <v>254</v>
      </c>
      <c r="C11" s="436" t="s">
        <v>822</v>
      </c>
      <c r="D11" s="436" t="s">
        <v>588</v>
      </c>
    </row>
    <row r="12" spans="1:4" ht="44.25" customHeight="1">
      <c r="A12" s="438"/>
      <c r="B12" s="437"/>
      <c r="C12" s="436"/>
      <c r="D12" s="436"/>
    </row>
    <row r="13" spans="1:4" ht="19.5" customHeight="1">
      <c r="A13" s="64" t="s">
        <v>351</v>
      </c>
      <c r="B13" s="65" t="s">
        <v>774</v>
      </c>
      <c r="C13" s="166">
        <f>C14+C18+C25+C28+C29+C35+C37+C41+C42+C43+C40+C17</f>
        <v>76265.9102</v>
      </c>
      <c r="D13" s="166">
        <f>D14+D18+D25+D28+D29+D35+D37+D41+D42+D43+D40+D17</f>
        <v>76204.04736</v>
      </c>
    </row>
    <row r="14" spans="1:4" ht="19.5" customHeight="1">
      <c r="A14" s="66" t="s">
        <v>352</v>
      </c>
      <c r="B14" s="67" t="s">
        <v>353</v>
      </c>
      <c r="C14" s="150">
        <f>C15+C16</f>
        <v>40450</v>
      </c>
      <c r="D14" s="150">
        <f>D15+D16</f>
        <v>40450</v>
      </c>
    </row>
    <row r="15" spans="1:4" ht="15">
      <c r="A15" s="68" t="s">
        <v>354</v>
      </c>
      <c r="B15" s="69" t="s">
        <v>355</v>
      </c>
      <c r="C15" s="160">
        <v>450</v>
      </c>
      <c r="D15" s="147">
        <v>450</v>
      </c>
    </row>
    <row r="16" spans="1:4" ht="15">
      <c r="A16" s="68" t="s">
        <v>356</v>
      </c>
      <c r="B16" s="69" t="s">
        <v>606</v>
      </c>
      <c r="C16" s="160">
        <v>40000</v>
      </c>
      <c r="D16" s="147">
        <v>40000</v>
      </c>
    </row>
    <row r="17" spans="1:4" ht="45" customHeight="1">
      <c r="A17" s="163" t="s">
        <v>775</v>
      </c>
      <c r="B17" s="162" t="s">
        <v>776</v>
      </c>
      <c r="C17" s="150">
        <v>3383.9102</v>
      </c>
      <c r="D17" s="150">
        <v>2912.04736</v>
      </c>
    </row>
    <row r="18" spans="1:4" ht="14.25">
      <c r="A18" s="66" t="s">
        <v>607</v>
      </c>
      <c r="B18" s="67" t="s">
        <v>608</v>
      </c>
      <c r="C18" s="150">
        <f>C19+C20+C22+C21+C23+C24</f>
        <v>5626</v>
      </c>
      <c r="D18" s="150">
        <f>D19+D20+D22+D21+D23+D24</f>
        <v>5626</v>
      </c>
    </row>
    <row r="19" spans="1:4" ht="30">
      <c r="A19" s="68" t="s">
        <v>157</v>
      </c>
      <c r="B19" s="69" t="s">
        <v>158</v>
      </c>
      <c r="C19" s="160">
        <v>1500</v>
      </c>
      <c r="D19" s="147">
        <v>1500</v>
      </c>
    </row>
    <row r="20" spans="1:4" ht="46.5" customHeight="1">
      <c r="A20" s="68" t="s">
        <v>159</v>
      </c>
      <c r="B20" s="69" t="s">
        <v>196</v>
      </c>
      <c r="C20" s="160">
        <v>400</v>
      </c>
      <c r="D20" s="147">
        <v>400</v>
      </c>
    </row>
    <row r="21" spans="1:4" ht="30">
      <c r="A21" s="68" t="s">
        <v>794</v>
      </c>
      <c r="B21" s="69" t="s">
        <v>13</v>
      </c>
      <c r="C21" s="160">
        <v>50</v>
      </c>
      <c r="D21" s="147">
        <v>50</v>
      </c>
    </row>
    <row r="22" spans="1:4" ht="30">
      <c r="A22" s="68" t="s">
        <v>160</v>
      </c>
      <c r="B22" s="69" t="s">
        <v>161</v>
      </c>
      <c r="C22" s="160">
        <v>3300</v>
      </c>
      <c r="D22" s="147">
        <v>3300</v>
      </c>
    </row>
    <row r="23" spans="1:4" ht="16.5" customHeight="1">
      <c r="A23" s="68" t="s">
        <v>795</v>
      </c>
      <c r="B23" s="69" t="s">
        <v>796</v>
      </c>
      <c r="C23" s="160">
        <v>370</v>
      </c>
      <c r="D23" s="160">
        <v>370</v>
      </c>
    </row>
    <row r="24" spans="1:4" ht="30.75" customHeight="1">
      <c r="A24" s="68" t="s">
        <v>1</v>
      </c>
      <c r="B24" s="69" t="s">
        <v>2</v>
      </c>
      <c r="C24" s="160">
        <v>6</v>
      </c>
      <c r="D24" s="160">
        <v>6</v>
      </c>
    </row>
    <row r="25" spans="1:4" ht="14.25">
      <c r="A25" s="66" t="s">
        <v>166</v>
      </c>
      <c r="B25" s="67" t="s">
        <v>167</v>
      </c>
      <c r="C25" s="150">
        <f>C26+C27</f>
        <v>3550</v>
      </c>
      <c r="D25" s="150">
        <f>D26+D27</f>
        <v>3850</v>
      </c>
    </row>
    <row r="26" spans="1:4" ht="15">
      <c r="A26" s="68" t="s">
        <v>168</v>
      </c>
      <c r="B26" s="69" t="s">
        <v>423</v>
      </c>
      <c r="C26" s="160">
        <v>350</v>
      </c>
      <c r="D26" s="147">
        <v>350</v>
      </c>
    </row>
    <row r="27" spans="1:4" ht="20.25" customHeight="1">
      <c r="A27" s="68" t="s">
        <v>424</v>
      </c>
      <c r="B27" s="69" t="s">
        <v>425</v>
      </c>
      <c r="C27" s="160">
        <v>3200</v>
      </c>
      <c r="D27" s="147">
        <v>3500</v>
      </c>
    </row>
    <row r="28" spans="1:4" ht="21.75" customHeight="1">
      <c r="A28" s="66" t="s">
        <v>426</v>
      </c>
      <c r="B28" s="67" t="s">
        <v>427</v>
      </c>
      <c r="C28" s="150">
        <v>400</v>
      </c>
      <c r="D28" s="150">
        <v>400</v>
      </c>
    </row>
    <row r="29" spans="1:4" ht="43.5" customHeight="1">
      <c r="A29" s="66" t="s">
        <v>428</v>
      </c>
      <c r="B29" s="67" t="s">
        <v>429</v>
      </c>
      <c r="C29" s="150">
        <f>C30+C31+C32+C33+C34</f>
        <v>8755</v>
      </c>
      <c r="D29" s="150">
        <f>D30+D31+D32+D33+D34</f>
        <v>8855</v>
      </c>
    </row>
    <row r="30" spans="1:4" ht="78" customHeight="1">
      <c r="A30" s="68" t="s">
        <v>397</v>
      </c>
      <c r="B30" s="70" t="s">
        <v>632</v>
      </c>
      <c r="C30" s="160">
        <v>295</v>
      </c>
      <c r="D30" s="147">
        <v>295</v>
      </c>
    </row>
    <row r="31" spans="1:4" ht="81.75" customHeight="1">
      <c r="A31" s="68" t="s">
        <v>398</v>
      </c>
      <c r="B31" s="70" t="s">
        <v>399</v>
      </c>
      <c r="C31" s="160">
        <v>890</v>
      </c>
      <c r="D31" s="147">
        <v>890</v>
      </c>
    </row>
    <row r="32" spans="1:4" ht="70.5" customHeight="1">
      <c r="A32" s="68" t="s">
        <v>400</v>
      </c>
      <c r="B32" s="70" t="s">
        <v>402</v>
      </c>
      <c r="C32" s="160">
        <v>5500</v>
      </c>
      <c r="D32" s="160">
        <v>5600</v>
      </c>
    </row>
    <row r="33" spans="1:4" ht="53.25" customHeight="1">
      <c r="A33" s="71" t="s">
        <v>403</v>
      </c>
      <c r="B33" s="70" t="s">
        <v>633</v>
      </c>
      <c r="C33" s="160">
        <v>100</v>
      </c>
      <c r="D33" s="147">
        <v>100</v>
      </c>
    </row>
    <row r="34" spans="1:4" ht="78.75" customHeight="1">
      <c r="A34" s="68" t="s">
        <v>404</v>
      </c>
      <c r="B34" s="70" t="s">
        <v>405</v>
      </c>
      <c r="C34" s="160">
        <v>1970</v>
      </c>
      <c r="D34" s="160">
        <v>1970</v>
      </c>
    </row>
    <row r="35" spans="1:4" ht="28.5">
      <c r="A35" s="66" t="s">
        <v>430</v>
      </c>
      <c r="B35" s="67" t="s">
        <v>431</v>
      </c>
      <c r="C35" s="150">
        <f>C36</f>
        <v>1000</v>
      </c>
      <c r="D35" s="150">
        <f>D36</f>
        <v>1000</v>
      </c>
    </row>
    <row r="36" spans="1:4" ht="15">
      <c r="A36" s="68" t="s">
        <v>432</v>
      </c>
      <c r="B36" s="69" t="s">
        <v>433</v>
      </c>
      <c r="C36" s="160">
        <v>1000</v>
      </c>
      <c r="D36" s="160">
        <v>1000</v>
      </c>
    </row>
    <row r="37" spans="1:4" ht="33.75" customHeight="1">
      <c r="A37" s="66" t="s">
        <v>797</v>
      </c>
      <c r="B37" s="67" t="s">
        <v>798</v>
      </c>
      <c r="C37" s="150">
        <f>C38+C39</f>
        <v>11150</v>
      </c>
      <c r="D37" s="150">
        <f>D38+D39</f>
        <v>11160</v>
      </c>
    </row>
    <row r="38" spans="1:4" ht="30">
      <c r="A38" s="68" t="s">
        <v>765</v>
      </c>
      <c r="B38" s="69" t="s">
        <v>777</v>
      </c>
      <c r="C38" s="160">
        <v>7650</v>
      </c>
      <c r="D38" s="147">
        <v>7660</v>
      </c>
    </row>
    <row r="39" spans="1:4" ht="31.5" customHeight="1">
      <c r="A39" s="68" t="s">
        <v>766</v>
      </c>
      <c r="B39" s="69" t="s">
        <v>299</v>
      </c>
      <c r="C39" s="160">
        <v>3500</v>
      </c>
      <c r="D39" s="160">
        <v>3500</v>
      </c>
    </row>
    <row r="40" spans="1:4" ht="38.25" customHeight="1">
      <c r="A40" s="66" t="s">
        <v>401</v>
      </c>
      <c r="B40" s="67" t="s">
        <v>772</v>
      </c>
      <c r="C40" s="150">
        <v>500</v>
      </c>
      <c r="D40" s="150">
        <v>500</v>
      </c>
    </row>
    <row r="41" spans="1:4" ht="20.25" customHeight="1">
      <c r="A41" s="66" t="s">
        <v>293</v>
      </c>
      <c r="B41" s="67" t="s">
        <v>350</v>
      </c>
      <c r="C41" s="150">
        <v>1</v>
      </c>
      <c r="D41" s="149">
        <v>1</v>
      </c>
    </row>
    <row r="42" spans="1:4" ht="27" customHeight="1">
      <c r="A42" s="66" t="s">
        <v>434</v>
      </c>
      <c r="B42" s="67" t="s">
        <v>435</v>
      </c>
      <c r="C42" s="150">
        <v>1400</v>
      </c>
      <c r="D42" s="150">
        <v>1400</v>
      </c>
    </row>
    <row r="43" spans="1:4" ht="26.25" customHeight="1">
      <c r="A43" s="66" t="s">
        <v>436</v>
      </c>
      <c r="B43" s="67" t="s">
        <v>437</v>
      </c>
      <c r="C43" s="150">
        <v>50</v>
      </c>
      <c r="D43" s="150">
        <v>50</v>
      </c>
    </row>
    <row r="44" spans="1:4" ht="21.75" customHeight="1">
      <c r="A44" s="64" t="s">
        <v>240</v>
      </c>
      <c r="B44" s="65" t="s">
        <v>241</v>
      </c>
      <c r="C44" s="166">
        <f>C45</f>
        <v>300486.2</v>
      </c>
      <c r="D44" s="166">
        <f>D45</f>
        <v>304765.3</v>
      </c>
    </row>
    <row r="45" spans="1:4" ht="34.5" customHeight="1">
      <c r="A45" s="66" t="s">
        <v>438</v>
      </c>
      <c r="B45" s="67" t="s">
        <v>439</v>
      </c>
      <c r="C45" s="166">
        <f>C46+C49+C52</f>
        <v>300486.2</v>
      </c>
      <c r="D45" s="166">
        <f>D46+D49+D52</f>
        <v>304765.3</v>
      </c>
    </row>
    <row r="46" spans="1:4" ht="36" customHeight="1">
      <c r="A46" s="68" t="s">
        <v>451</v>
      </c>
      <c r="B46" s="69" t="s">
        <v>450</v>
      </c>
      <c r="C46" s="246">
        <f>C47+C48</f>
        <v>53993</v>
      </c>
      <c r="D46" s="246">
        <f>D47+D48</f>
        <v>53993</v>
      </c>
    </row>
    <row r="47" spans="1:4" ht="33.75" customHeight="1">
      <c r="A47" s="49" t="s">
        <v>440</v>
      </c>
      <c r="B47" s="50" t="s">
        <v>441</v>
      </c>
      <c r="C47" s="246">
        <v>53993</v>
      </c>
      <c r="D47" s="246">
        <v>53993</v>
      </c>
    </row>
    <row r="48" spans="1:4" ht="35.25" customHeight="1">
      <c r="A48" s="49" t="s">
        <v>201</v>
      </c>
      <c r="B48" s="50" t="s">
        <v>202</v>
      </c>
      <c r="C48" s="246"/>
      <c r="D48" s="246"/>
    </row>
    <row r="49" spans="1:4" ht="48" customHeight="1">
      <c r="A49" s="68" t="s">
        <v>452</v>
      </c>
      <c r="B49" s="69" t="s">
        <v>767</v>
      </c>
      <c r="C49" s="246">
        <f>C50</f>
        <v>73660.8</v>
      </c>
      <c r="D49" s="246">
        <f>SUM(D50)</f>
        <v>73660.8</v>
      </c>
    </row>
    <row r="50" spans="1:4" ht="22.5" customHeight="1">
      <c r="A50" s="68" t="s">
        <v>454</v>
      </c>
      <c r="B50" s="72" t="s">
        <v>346</v>
      </c>
      <c r="C50" s="246">
        <f>C51</f>
        <v>73660.8</v>
      </c>
      <c r="D50" s="246">
        <f>SUM(D51)</f>
        <v>73660.8</v>
      </c>
    </row>
    <row r="51" spans="1:4" ht="48" customHeight="1">
      <c r="A51" s="79"/>
      <c r="B51" s="75" t="s">
        <v>473</v>
      </c>
      <c r="C51" s="247">
        <v>73660.8</v>
      </c>
      <c r="D51" s="246">
        <v>73660.8</v>
      </c>
    </row>
    <row r="52" spans="1:4" ht="39.75" customHeight="1">
      <c r="A52" s="68" t="s">
        <v>453</v>
      </c>
      <c r="B52" s="69" t="s">
        <v>305</v>
      </c>
      <c r="C52" s="246">
        <f>C53+C55+C60+C61+C64+C65+C66+C62+C58+C63+C57</f>
        <v>172832.40000000002</v>
      </c>
      <c r="D52" s="246">
        <f>D53+D55+D60+D61+D64+D65+D66+D62+D58+D63+D57</f>
        <v>177111.5</v>
      </c>
    </row>
    <row r="53" spans="1:4" ht="36" customHeight="1">
      <c r="A53" s="68" t="s">
        <v>442</v>
      </c>
      <c r="B53" s="69" t="s">
        <v>444</v>
      </c>
      <c r="C53" s="246">
        <v>387.2</v>
      </c>
      <c r="D53" s="247">
        <v>412.2</v>
      </c>
    </row>
    <row r="54" spans="1:4" ht="21" customHeight="1">
      <c r="A54" s="68"/>
      <c r="B54" s="73" t="s">
        <v>212</v>
      </c>
      <c r="C54" s="248">
        <v>359.5</v>
      </c>
      <c r="D54" s="249">
        <v>382.8</v>
      </c>
    </row>
    <row r="55" spans="1:4" ht="48.75" customHeight="1">
      <c r="A55" s="68" t="s">
        <v>445</v>
      </c>
      <c r="B55" s="69" t="s">
        <v>769</v>
      </c>
      <c r="C55" s="246">
        <v>363.3</v>
      </c>
      <c r="D55" s="246">
        <v>346.6</v>
      </c>
    </row>
    <row r="56" spans="1:4" ht="23.25" customHeight="1">
      <c r="A56" s="68"/>
      <c r="B56" s="73" t="s">
        <v>212</v>
      </c>
      <c r="C56" s="248">
        <v>363.3</v>
      </c>
      <c r="D56" s="249">
        <v>346.6</v>
      </c>
    </row>
    <row r="57" spans="1:4" ht="64.5" customHeight="1">
      <c r="A57" s="76" t="s">
        <v>550</v>
      </c>
      <c r="B57" s="69" t="s">
        <v>0</v>
      </c>
      <c r="C57" s="246">
        <v>150</v>
      </c>
      <c r="D57" s="247">
        <v>150</v>
      </c>
    </row>
    <row r="58" spans="1:4" ht="54" customHeight="1">
      <c r="A58" s="76" t="s">
        <v>550</v>
      </c>
      <c r="B58" s="77" t="s">
        <v>778</v>
      </c>
      <c r="C58" s="246">
        <v>206.6</v>
      </c>
      <c r="D58" s="247">
        <v>209.2</v>
      </c>
    </row>
    <row r="59" spans="1:4" ht="18.75" customHeight="1">
      <c r="A59" s="76"/>
      <c r="B59" s="73" t="s">
        <v>212</v>
      </c>
      <c r="C59" s="248">
        <v>206.6</v>
      </c>
      <c r="D59" s="249">
        <v>209.2</v>
      </c>
    </row>
    <row r="60" spans="1:4" ht="29.25" customHeight="1">
      <c r="A60" s="68" t="s">
        <v>551</v>
      </c>
      <c r="B60" s="69" t="s">
        <v>779</v>
      </c>
      <c r="C60" s="246">
        <v>819</v>
      </c>
      <c r="D60" s="247">
        <v>819</v>
      </c>
    </row>
    <row r="61" spans="1:4" ht="46.5" customHeight="1">
      <c r="A61" s="68" t="s">
        <v>446</v>
      </c>
      <c r="B61" s="69" t="s">
        <v>780</v>
      </c>
      <c r="C61" s="246">
        <v>9674</v>
      </c>
      <c r="D61" s="247">
        <v>9679</v>
      </c>
    </row>
    <row r="62" spans="1:4" ht="66.75" customHeight="1">
      <c r="A62" s="68" t="s">
        <v>296</v>
      </c>
      <c r="B62" s="69" t="s">
        <v>297</v>
      </c>
      <c r="C62" s="246">
        <v>2990.2</v>
      </c>
      <c r="D62" s="247">
        <v>3650.7</v>
      </c>
    </row>
    <row r="63" spans="1:4" ht="29.25" customHeight="1">
      <c r="A63" s="68"/>
      <c r="B63" s="78" t="s">
        <v>3</v>
      </c>
      <c r="C63" s="246">
        <v>108.2</v>
      </c>
      <c r="D63" s="247">
        <v>172.9</v>
      </c>
    </row>
    <row r="64" spans="1:4" ht="48.75" customHeight="1">
      <c r="A64" s="68" t="s">
        <v>447</v>
      </c>
      <c r="B64" s="74" t="s">
        <v>781</v>
      </c>
      <c r="C64" s="246">
        <v>6473</v>
      </c>
      <c r="D64" s="247">
        <v>6786</v>
      </c>
    </row>
    <row r="65" spans="1:4" ht="69" customHeight="1">
      <c r="A65" s="68" t="s">
        <v>552</v>
      </c>
      <c r="B65" s="74" t="s">
        <v>782</v>
      </c>
      <c r="C65" s="246">
        <v>3652</v>
      </c>
      <c r="D65" s="247">
        <v>3652</v>
      </c>
    </row>
    <row r="66" spans="1:4" ht="41.25" customHeight="1">
      <c r="A66" s="68" t="s">
        <v>448</v>
      </c>
      <c r="B66" s="69" t="s">
        <v>347</v>
      </c>
      <c r="C66" s="246">
        <f>C67+C68+C69+C70+C71+C72+C75+C74+C73</f>
        <v>148008.9</v>
      </c>
      <c r="D66" s="246">
        <f>D67+D68+D69+D70+D71+D72+D75+D74+D73</f>
        <v>151233.9</v>
      </c>
    </row>
    <row r="67" spans="1:4" ht="47.25" customHeight="1">
      <c r="A67" s="435"/>
      <c r="B67" s="69" t="s">
        <v>304</v>
      </c>
      <c r="C67" s="246">
        <v>34.9</v>
      </c>
      <c r="D67" s="247">
        <v>34.9</v>
      </c>
    </row>
    <row r="68" spans="1:4" ht="30">
      <c r="A68" s="435"/>
      <c r="B68" s="69" t="s">
        <v>644</v>
      </c>
      <c r="C68" s="246">
        <v>1114</v>
      </c>
      <c r="D68" s="250">
        <v>1114</v>
      </c>
    </row>
    <row r="69" spans="1:4" ht="15.75">
      <c r="A69" s="435"/>
      <c r="B69" s="69" t="s">
        <v>645</v>
      </c>
      <c r="C69" s="246">
        <v>2866</v>
      </c>
      <c r="D69" s="250">
        <v>2866</v>
      </c>
    </row>
    <row r="70" spans="1:4" ht="60">
      <c r="A70" s="435"/>
      <c r="B70" s="69" t="s">
        <v>643</v>
      </c>
      <c r="C70" s="246">
        <v>478</v>
      </c>
      <c r="D70" s="250">
        <v>478</v>
      </c>
    </row>
    <row r="71" spans="1:4" ht="60">
      <c r="A71" s="435"/>
      <c r="B71" s="69" t="s">
        <v>642</v>
      </c>
      <c r="C71" s="246">
        <v>970</v>
      </c>
      <c r="D71" s="250">
        <v>970</v>
      </c>
    </row>
    <row r="72" spans="1:4" ht="75">
      <c r="A72" s="435"/>
      <c r="B72" s="74" t="s">
        <v>300</v>
      </c>
      <c r="C72" s="246">
        <v>102499</v>
      </c>
      <c r="D72" s="250">
        <v>105299</v>
      </c>
    </row>
    <row r="73" spans="1:4" ht="60">
      <c r="A73" s="435"/>
      <c r="B73" s="74" t="s">
        <v>253</v>
      </c>
      <c r="C73" s="246">
        <v>31144.1</v>
      </c>
      <c r="D73" s="250">
        <v>31144.1</v>
      </c>
    </row>
    <row r="74" spans="1:4" ht="15.75">
      <c r="A74" s="435"/>
      <c r="B74" s="75" t="s">
        <v>239</v>
      </c>
      <c r="C74" s="247">
        <v>12.9</v>
      </c>
      <c r="D74" s="250">
        <v>12.9</v>
      </c>
    </row>
    <row r="75" spans="1:4" ht="45">
      <c r="A75" s="435"/>
      <c r="B75" s="75" t="s">
        <v>392</v>
      </c>
      <c r="C75" s="247">
        <v>8890</v>
      </c>
      <c r="D75" s="250">
        <v>9315</v>
      </c>
    </row>
    <row r="76" spans="1:4" ht="15.75">
      <c r="A76" s="68"/>
      <c r="B76" s="65" t="s">
        <v>449</v>
      </c>
      <c r="C76" s="190">
        <f>C13+C44</f>
        <v>376752.1102</v>
      </c>
      <c r="D76" s="190">
        <f>D13+D44</f>
        <v>380969.34736</v>
      </c>
    </row>
  </sheetData>
  <mergeCells count="11">
    <mergeCell ref="A67:A75"/>
    <mergeCell ref="C11:C12"/>
    <mergeCell ref="D11:D12"/>
    <mergeCell ref="B5:D5"/>
    <mergeCell ref="B6:D6"/>
    <mergeCell ref="B11:B12"/>
    <mergeCell ref="A11:A12"/>
    <mergeCell ref="C1:D1"/>
    <mergeCell ref="B2:D2"/>
    <mergeCell ref="B3:D3"/>
    <mergeCell ref="B4:D4"/>
  </mergeCells>
  <printOptions/>
  <pageMargins left="0.9" right="0.26" top="0.52" bottom="0.43" header="0.5" footer="0.5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832"/>
  <sheetViews>
    <sheetView workbookViewId="0" topLeftCell="A26">
      <selection activeCell="K42" sqref="K42"/>
    </sheetView>
  </sheetViews>
  <sheetFormatPr defaultColWidth="9.00390625" defaultRowHeight="12.75"/>
  <cols>
    <col min="1" max="1" width="5.00390625" style="94" customWidth="1"/>
    <col min="2" max="2" width="6.00390625" style="3" customWidth="1"/>
    <col min="3" max="3" width="7.75390625" style="94" customWidth="1"/>
    <col min="4" max="4" width="73.875" style="3" customWidth="1"/>
    <col min="5" max="5" width="36.125" style="4" customWidth="1"/>
    <col min="6" max="6" width="3.875" style="4" customWidth="1"/>
    <col min="7" max="16384" width="9.125" style="4" customWidth="1"/>
  </cols>
  <sheetData>
    <row r="2" spans="4:6" ht="15">
      <c r="D2" s="95"/>
      <c r="E2" s="95"/>
      <c r="F2" s="96" t="s">
        <v>816</v>
      </c>
    </row>
    <row r="3" spans="4:6" ht="15">
      <c r="D3" s="95"/>
      <c r="E3" s="95"/>
      <c r="F3" s="44" t="s">
        <v>228</v>
      </c>
    </row>
    <row r="4" spans="4:6" ht="15">
      <c r="D4" s="95"/>
      <c r="E4" s="95"/>
      <c r="F4" s="44" t="s">
        <v>229</v>
      </c>
    </row>
    <row r="5" spans="4:6" ht="15.75" customHeight="1">
      <c r="D5" s="440" t="s">
        <v>631</v>
      </c>
      <c r="E5" s="440"/>
      <c r="F5" s="440"/>
    </row>
    <row r="6" spans="4:6" ht="15.75" customHeight="1">
      <c r="D6" s="440" t="s">
        <v>582</v>
      </c>
      <c r="E6" s="440"/>
      <c r="F6" s="440"/>
    </row>
    <row r="7" spans="4:6" ht="15">
      <c r="D7" s="95"/>
      <c r="E7" s="97"/>
      <c r="F7" s="44" t="s">
        <v>589</v>
      </c>
    </row>
    <row r="8" spans="4:5" ht="19.5" customHeight="1">
      <c r="D8" s="12"/>
      <c r="E8" s="13"/>
    </row>
    <row r="9" spans="1:5" s="6" customFormat="1" ht="43.5" customHeight="1">
      <c r="A9" s="439" t="s">
        <v>590</v>
      </c>
      <c r="B9" s="439"/>
      <c r="C9" s="439"/>
      <c r="D9" s="439"/>
      <c r="E9" s="439"/>
    </row>
    <row r="10" ht="19.5" customHeight="1">
      <c r="E10" s="10" t="s">
        <v>227</v>
      </c>
    </row>
    <row r="11" spans="1:5" s="103" customFormat="1" ht="33.75" customHeight="1">
      <c r="A11" s="98" t="s">
        <v>609</v>
      </c>
      <c r="B11" s="99" t="s">
        <v>610</v>
      </c>
      <c r="C11" s="100" t="s">
        <v>611</v>
      </c>
      <c r="D11" s="101"/>
      <c r="E11" s="102" t="s">
        <v>349</v>
      </c>
    </row>
    <row r="12" spans="1:5" s="109" customFormat="1" ht="12">
      <c r="A12" s="104">
        <v>1</v>
      </c>
      <c r="B12" s="105" t="s">
        <v>612</v>
      </c>
      <c r="C12" s="106">
        <v>3</v>
      </c>
      <c r="D12" s="107" t="s">
        <v>687</v>
      </c>
      <c r="E12" s="108">
        <v>5</v>
      </c>
    </row>
    <row r="13" spans="1:5" s="113" customFormat="1" ht="15">
      <c r="A13" s="110" t="s">
        <v>461</v>
      </c>
      <c r="B13" s="111" t="s">
        <v>688</v>
      </c>
      <c r="C13" s="111"/>
      <c r="D13" s="112" t="s">
        <v>613</v>
      </c>
      <c r="E13" s="146">
        <f>E14+E15+E16+E17+E18+E19</f>
        <v>87557.22278</v>
      </c>
    </row>
    <row r="14" spans="1:5" s="113" customFormat="1" ht="35.25" customHeight="1">
      <c r="A14" s="110"/>
      <c r="B14" s="114" t="s">
        <v>688</v>
      </c>
      <c r="C14" s="114" t="s">
        <v>689</v>
      </c>
      <c r="D14" s="115" t="s">
        <v>614</v>
      </c>
      <c r="E14" s="147">
        <f>' разделы пр 7 '!G15</f>
        <v>3641.12</v>
      </c>
    </row>
    <row r="15" spans="1:5" s="7" customFormat="1" ht="45">
      <c r="A15" s="116"/>
      <c r="B15" s="117" t="s">
        <v>688</v>
      </c>
      <c r="C15" s="117" t="s">
        <v>690</v>
      </c>
      <c r="D15" s="115" t="s">
        <v>669</v>
      </c>
      <c r="E15" s="147">
        <f>' разделы пр 7 '!G19</f>
        <v>6121.735</v>
      </c>
    </row>
    <row r="16" spans="1:5" s="7" customFormat="1" ht="48.75" customHeight="1">
      <c r="A16" s="116"/>
      <c r="B16" s="117" t="s">
        <v>688</v>
      </c>
      <c r="C16" s="117" t="s">
        <v>691</v>
      </c>
      <c r="D16" s="115" t="s">
        <v>615</v>
      </c>
      <c r="E16" s="148">
        <f>' разделы пр 7 '!G25</f>
        <v>33701.09986</v>
      </c>
    </row>
    <row r="17" spans="1:6" s="7" customFormat="1" ht="31.5" customHeight="1">
      <c r="A17" s="116"/>
      <c r="B17" s="117" t="s">
        <v>688</v>
      </c>
      <c r="C17" s="117" t="s">
        <v>288</v>
      </c>
      <c r="D17" s="115" t="s">
        <v>465</v>
      </c>
      <c r="E17" s="148">
        <f>' разделы пр 7 '!G45</f>
        <v>12189.945</v>
      </c>
      <c r="F17" s="118"/>
    </row>
    <row r="18" spans="1:5" s="7" customFormat="1" ht="15">
      <c r="A18" s="116"/>
      <c r="B18" s="117" t="s">
        <v>688</v>
      </c>
      <c r="C18" s="117" t="s">
        <v>662</v>
      </c>
      <c r="D18" s="115" t="s">
        <v>386</v>
      </c>
      <c r="E18" s="148">
        <f>' разделы пр 7 '!G51</f>
        <v>1000</v>
      </c>
    </row>
    <row r="19" spans="1:5" s="7" customFormat="1" ht="15">
      <c r="A19" s="116"/>
      <c r="B19" s="117" t="s">
        <v>688</v>
      </c>
      <c r="C19" s="117" t="s">
        <v>213</v>
      </c>
      <c r="D19" s="115" t="s">
        <v>387</v>
      </c>
      <c r="E19" s="148">
        <f>' разделы пр 7 '!G55</f>
        <v>30903.322920000002</v>
      </c>
    </row>
    <row r="20" spans="1:5" s="119" customFormat="1" ht="15">
      <c r="A20" s="110">
        <v>2</v>
      </c>
      <c r="B20" s="111" t="s">
        <v>689</v>
      </c>
      <c r="C20" s="111"/>
      <c r="D20" s="59" t="s">
        <v>290</v>
      </c>
      <c r="E20" s="146">
        <f>E21</f>
        <v>357.9</v>
      </c>
    </row>
    <row r="21" spans="1:5" s="8" customFormat="1" ht="15" customHeight="1">
      <c r="A21" s="116"/>
      <c r="B21" s="117" t="s">
        <v>689</v>
      </c>
      <c r="C21" s="117" t="s">
        <v>690</v>
      </c>
      <c r="D21" s="115" t="s">
        <v>388</v>
      </c>
      <c r="E21" s="147">
        <f>' разделы пр 7 '!G83</f>
        <v>357.9</v>
      </c>
    </row>
    <row r="22" spans="1:5" s="113" customFormat="1" ht="15">
      <c r="A22" s="110" t="s">
        <v>809</v>
      </c>
      <c r="B22" s="111" t="s">
        <v>690</v>
      </c>
      <c r="C22" s="111"/>
      <c r="D22" s="59" t="s">
        <v>291</v>
      </c>
      <c r="E22" s="146">
        <f>E23+E24+E25</f>
        <v>4725.258</v>
      </c>
    </row>
    <row r="23" spans="1:5" s="113" customFormat="1" ht="15">
      <c r="A23" s="110"/>
      <c r="B23" s="114" t="s">
        <v>690</v>
      </c>
      <c r="C23" s="114" t="s">
        <v>691</v>
      </c>
      <c r="D23" s="120" t="s">
        <v>616</v>
      </c>
      <c r="E23" s="148">
        <f>' разделы пр 7 '!G90</f>
        <v>382.3</v>
      </c>
    </row>
    <row r="24" spans="1:5" s="113" customFormat="1" ht="33.75" customHeight="1">
      <c r="A24" s="116"/>
      <c r="B24" s="117" t="s">
        <v>690</v>
      </c>
      <c r="C24" s="117" t="s">
        <v>292</v>
      </c>
      <c r="D24" s="121" t="s">
        <v>617</v>
      </c>
      <c r="E24" s="148">
        <f>' разделы пр 7 '!G97</f>
        <v>3832.958</v>
      </c>
    </row>
    <row r="25" spans="1:5" s="113" customFormat="1" ht="30.75" customHeight="1">
      <c r="A25" s="116"/>
      <c r="B25" s="117" t="s">
        <v>690</v>
      </c>
      <c r="C25" s="117" t="s">
        <v>311</v>
      </c>
      <c r="D25" s="121" t="s">
        <v>618</v>
      </c>
      <c r="E25" s="148">
        <f>' разделы пр 7 '!G106</f>
        <v>510</v>
      </c>
    </row>
    <row r="26" spans="1:5" s="7" customFormat="1" ht="14.25">
      <c r="A26" s="110" t="s">
        <v>671</v>
      </c>
      <c r="B26" s="111" t="s">
        <v>691</v>
      </c>
      <c r="C26" s="111"/>
      <c r="D26" s="59" t="s">
        <v>817</v>
      </c>
      <c r="E26" s="146">
        <f>E27</f>
        <v>4000</v>
      </c>
    </row>
    <row r="27" spans="1:5" s="119" customFormat="1" ht="15">
      <c r="A27" s="116"/>
      <c r="B27" s="117" t="s">
        <v>691</v>
      </c>
      <c r="C27" s="117" t="s">
        <v>292</v>
      </c>
      <c r="D27" s="115" t="s">
        <v>619</v>
      </c>
      <c r="E27" s="148">
        <f>' разделы пр 7 '!G113</f>
        <v>4000</v>
      </c>
    </row>
    <row r="28" spans="1:5" s="113" customFormat="1" ht="15">
      <c r="A28" s="110" t="s">
        <v>673</v>
      </c>
      <c r="B28" s="111" t="s">
        <v>818</v>
      </c>
      <c r="C28" s="111"/>
      <c r="D28" s="122" t="s">
        <v>819</v>
      </c>
      <c r="E28" s="146">
        <f>E29+E30+E31</f>
        <v>56859.556000000004</v>
      </c>
    </row>
    <row r="29" spans="1:5" s="113" customFormat="1" ht="15">
      <c r="A29" s="116"/>
      <c r="B29" s="117" t="s">
        <v>818</v>
      </c>
      <c r="C29" s="117" t="s">
        <v>688</v>
      </c>
      <c r="D29" s="115" t="s">
        <v>302</v>
      </c>
      <c r="E29" s="147">
        <f>' разделы пр 7 '!G119</f>
        <v>5732</v>
      </c>
    </row>
    <row r="30" spans="1:5" s="113" customFormat="1" ht="15">
      <c r="A30" s="116"/>
      <c r="B30" s="117" t="s">
        <v>818</v>
      </c>
      <c r="C30" s="117" t="s">
        <v>689</v>
      </c>
      <c r="D30" s="123" t="s">
        <v>242</v>
      </c>
      <c r="E30" s="147">
        <f>' разделы пр 7 '!G128</f>
        <v>45308.556000000004</v>
      </c>
    </row>
    <row r="31" spans="1:5" s="113" customFormat="1" ht="15">
      <c r="A31" s="116"/>
      <c r="B31" s="117" t="s">
        <v>818</v>
      </c>
      <c r="C31" s="117" t="s">
        <v>690</v>
      </c>
      <c r="D31" s="123" t="s">
        <v>244</v>
      </c>
      <c r="E31" s="147">
        <f>' разделы пр 7 '!G137</f>
        <v>5819</v>
      </c>
    </row>
    <row r="32" spans="1:5" s="124" customFormat="1" ht="14.25">
      <c r="A32" s="110" t="s">
        <v>675</v>
      </c>
      <c r="B32" s="111" t="s">
        <v>289</v>
      </c>
      <c r="C32" s="111"/>
      <c r="D32" s="59" t="s">
        <v>820</v>
      </c>
      <c r="E32" s="146">
        <f>E33+E34+E35+E36</f>
        <v>220211.38390000002</v>
      </c>
    </row>
    <row r="33" spans="1:5" s="8" customFormat="1" ht="15">
      <c r="A33" s="116"/>
      <c r="B33" s="117" t="s">
        <v>289</v>
      </c>
      <c r="C33" s="117" t="s">
        <v>688</v>
      </c>
      <c r="D33" s="115" t="s">
        <v>683</v>
      </c>
      <c r="E33" s="147">
        <f>' разделы пр 7 '!G144</f>
        <v>89621.5229</v>
      </c>
    </row>
    <row r="34" spans="1:5" s="8" customFormat="1" ht="15">
      <c r="A34" s="116"/>
      <c r="B34" s="117" t="s">
        <v>289</v>
      </c>
      <c r="C34" s="117" t="s">
        <v>689</v>
      </c>
      <c r="D34" s="115" t="s">
        <v>679</v>
      </c>
      <c r="E34" s="147">
        <f>' разделы пр 7 '!G154</f>
        <v>129119.861</v>
      </c>
    </row>
    <row r="35" spans="1:5" s="8" customFormat="1" ht="15">
      <c r="A35" s="116"/>
      <c r="B35" s="117" t="s">
        <v>289</v>
      </c>
      <c r="C35" s="117" t="s">
        <v>289</v>
      </c>
      <c r="D35" s="115" t="s">
        <v>620</v>
      </c>
      <c r="E35" s="147">
        <f>' разделы пр 7 '!G169</f>
        <v>700</v>
      </c>
    </row>
    <row r="36" spans="1:5" s="125" customFormat="1" ht="15">
      <c r="A36" s="116"/>
      <c r="B36" s="117" t="s">
        <v>289</v>
      </c>
      <c r="C36" s="117" t="s">
        <v>292</v>
      </c>
      <c r="D36" s="115" t="s">
        <v>246</v>
      </c>
      <c r="E36" s="147">
        <f>' разделы пр 7 '!G174</f>
        <v>770</v>
      </c>
    </row>
    <row r="37" spans="1:5" s="8" customFormat="1" ht="14.25">
      <c r="A37" s="110" t="s">
        <v>678</v>
      </c>
      <c r="B37" s="111" t="s">
        <v>821</v>
      </c>
      <c r="C37" s="111"/>
      <c r="D37" s="59" t="s">
        <v>421</v>
      </c>
      <c r="E37" s="146">
        <f>E38+E39</f>
        <v>10224.505</v>
      </c>
    </row>
    <row r="38" spans="1:5" s="8" customFormat="1" ht="15">
      <c r="A38" s="116"/>
      <c r="B38" s="117" t="s">
        <v>821</v>
      </c>
      <c r="C38" s="117" t="s">
        <v>688</v>
      </c>
      <c r="D38" s="126" t="s">
        <v>248</v>
      </c>
      <c r="E38" s="147">
        <f>' разделы пр 7 '!G183</f>
        <v>1167</v>
      </c>
    </row>
    <row r="39" spans="1:5" s="8" customFormat="1" ht="15">
      <c r="A39" s="116"/>
      <c r="B39" s="117" t="s">
        <v>821</v>
      </c>
      <c r="C39" s="117" t="s">
        <v>691</v>
      </c>
      <c r="D39" s="127" t="s">
        <v>214</v>
      </c>
      <c r="E39" s="147">
        <f>' разделы пр 7 '!G189</f>
        <v>9057.505</v>
      </c>
    </row>
    <row r="40" spans="1:5" s="8" customFormat="1" ht="14.25">
      <c r="A40" s="110" t="s">
        <v>682</v>
      </c>
      <c r="B40" s="111" t="s">
        <v>686</v>
      </c>
      <c r="C40" s="111"/>
      <c r="D40" s="60" t="s">
        <v>226</v>
      </c>
      <c r="E40" s="146">
        <f>E41+E42+E43+E44</f>
        <v>26424.85359</v>
      </c>
    </row>
    <row r="41" spans="1:5" s="8" customFormat="1" ht="15">
      <c r="A41" s="116"/>
      <c r="B41" s="117" t="s">
        <v>686</v>
      </c>
      <c r="C41" s="117" t="s">
        <v>688</v>
      </c>
      <c r="D41" s="126" t="s">
        <v>251</v>
      </c>
      <c r="E41" s="147">
        <f>' разделы пр 7 '!G195</f>
        <v>1601.211</v>
      </c>
    </row>
    <row r="42" spans="1:5" s="8" customFormat="1" ht="15">
      <c r="A42" s="116"/>
      <c r="B42" s="117" t="s">
        <v>686</v>
      </c>
      <c r="C42" s="117" t="s">
        <v>690</v>
      </c>
      <c r="D42" s="126" t="s">
        <v>803</v>
      </c>
      <c r="E42" s="147">
        <f>' разделы пр 7 '!G200</f>
        <v>9706.14259</v>
      </c>
    </row>
    <row r="43" spans="1:5" s="8" customFormat="1" ht="15">
      <c r="A43" s="116"/>
      <c r="B43" s="117" t="s">
        <v>686</v>
      </c>
      <c r="C43" s="117" t="s">
        <v>691</v>
      </c>
      <c r="D43" s="126" t="s">
        <v>806</v>
      </c>
      <c r="E43" s="147">
        <f>' разделы пр 7 '!G207</f>
        <v>13567.5</v>
      </c>
    </row>
    <row r="44" spans="1:5" s="125" customFormat="1" ht="15" customHeight="1">
      <c r="A44" s="116"/>
      <c r="B44" s="117" t="s">
        <v>686</v>
      </c>
      <c r="C44" s="117" t="s">
        <v>288</v>
      </c>
      <c r="D44" s="126" t="s">
        <v>808</v>
      </c>
      <c r="E44" s="147">
        <f>' разделы пр 7 '!G223</f>
        <v>1550</v>
      </c>
    </row>
    <row r="45" spans="1:5" s="125" customFormat="1" ht="15" customHeight="1">
      <c r="A45" s="128" t="s">
        <v>685</v>
      </c>
      <c r="B45" s="111" t="s">
        <v>662</v>
      </c>
      <c r="C45" s="111"/>
      <c r="D45" s="59" t="s">
        <v>250</v>
      </c>
      <c r="E45" s="149">
        <f>E46+E48</f>
        <v>352.9</v>
      </c>
    </row>
    <row r="46" spans="1:5" s="125" customFormat="1" ht="12" customHeight="1">
      <c r="A46" s="128"/>
      <c r="B46" s="117" t="s">
        <v>662</v>
      </c>
      <c r="C46" s="117" t="s">
        <v>688</v>
      </c>
      <c r="D46" s="126" t="s">
        <v>621</v>
      </c>
      <c r="E46" s="147">
        <f>' разделы пр 7 '!G240</f>
        <v>340</v>
      </c>
    </row>
    <row r="47" spans="1:5" s="125" customFormat="1" ht="15" customHeight="1" hidden="1">
      <c r="A47" s="128" t="s">
        <v>215</v>
      </c>
      <c r="B47" s="129" t="s">
        <v>213</v>
      </c>
      <c r="C47" s="117"/>
      <c r="D47" s="130" t="s">
        <v>622</v>
      </c>
      <c r="E47" s="147">
        <v>0</v>
      </c>
    </row>
    <row r="48" spans="1:5" s="125" customFormat="1" ht="15.75" customHeight="1">
      <c r="A48" s="116"/>
      <c r="B48" s="114" t="s">
        <v>662</v>
      </c>
      <c r="C48" s="117" t="s">
        <v>689</v>
      </c>
      <c r="D48" s="126" t="s">
        <v>623</v>
      </c>
      <c r="E48" s="147">
        <f>' разделы пр 7 '!G244</f>
        <v>12.9</v>
      </c>
    </row>
    <row r="49" spans="1:5" s="125" customFormat="1" ht="15" customHeight="1">
      <c r="A49" s="110"/>
      <c r="B49" s="111"/>
      <c r="C49" s="111"/>
      <c r="D49" s="59" t="s">
        <v>624</v>
      </c>
      <c r="E49" s="150">
        <f>E40+E47+E45+E37+E32+E28+E26+E22+E20+E13</f>
        <v>410713.57927</v>
      </c>
    </row>
    <row r="50" spans="1:5" ht="12.75">
      <c r="A50" s="131"/>
      <c r="B50" s="132"/>
      <c r="C50" s="132"/>
      <c r="D50" s="133"/>
      <c r="E50" s="6"/>
    </row>
    <row r="51" spans="1:5" ht="12.75">
      <c r="A51" s="131"/>
      <c r="B51" s="132"/>
      <c r="C51" s="132"/>
      <c r="D51" s="134"/>
      <c r="E51" s="6"/>
    </row>
    <row r="52" spans="1:5" ht="12.75">
      <c r="A52" s="131"/>
      <c r="B52" s="132"/>
      <c r="C52" s="132"/>
      <c r="D52" s="135"/>
      <c r="E52" s="6"/>
    </row>
    <row r="53" spans="1:5" ht="12.75">
      <c r="A53" s="131"/>
      <c r="B53" s="132"/>
      <c r="C53" s="132"/>
      <c r="D53" s="133"/>
      <c r="E53" s="6"/>
    </row>
    <row r="54" spans="1:5" ht="12.75">
      <c r="A54" s="131"/>
      <c r="B54" s="132"/>
      <c r="C54" s="131"/>
      <c r="D54" s="133"/>
      <c r="E54" s="6"/>
    </row>
    <row r="55" spans="1:5" ht="12.75">
      <c r="A55" s="131"/>
      <c r="B55" s="132"/>
      <c r="C55" s="131"/>
      <c r="D55" s="133"/>
      <c r="E55" s="6"/>
    </row>
    <row r="56" spans="1:5" ht="12.75">
      <c r="A56" s="131"/>
      <c r="B56" s="132"/>
      <c r="C56" s="131"/>
      <c r="D56" s="133"/>
      <c r="E56" s="136"/>
    </row>
    <row r="57" spans="1:5" ht="12.75">
      <c r="A57" s="131"/>
      <c r="B57" s="132"/>
      <c r="C57" s="131"/>
      <c r="D57" s="133"/>
      <c r="E57" s="6"/>
    </row>
    <row r="58" spans="1:5" ht="12.75">
      <c r="A58" s="131"/>
      <c r="B58" s="132"/>
      <c r="C58" s="131"/>
      <c r="D58" s="133"/>
      <c r="E58" s="6"/>
    </row>
    <row r="59" spans="1:5" ht="12.75">
      <c r="A59" s="131"/>
      <c r="B59" s="132"/>
      <c r="C59" s="131"/>
      <c r="D59" s="133"/>
      <c r="E59" s="6"/>
    </row>
    <row r="60" spans="1:5" ht="12.75">
      <c r="A60" s="131"/>
      <c r="B60" s="132"/>
      <c r="C60" s="132"/>
      <c r="D60" s="133"/>
      <c r="E60" s="6"/>
    </row>
    <row r="61" spans="1:5" s="140" customFormat="1" ht="12.75">
      <c r="A61" s="137"/>
      <c r="B61" s="138"/>
      <c r="C61" s="138"/>
      <c r="D61" s="135"/>
      <c r="E61" s="139"/>
    </row>
    <row r="62" spans="1:5" s="140" customFormat="1" ht="12.75" hidden="1">
      <c r="A62" s="137"/>
      <c r="B62" s="138"/>
      <c r="C62" s="138"/>
      <c r="D62" s="135"/>
      <c r="E62" s="139"/>
    </row>
    <row r="63" spans="1:5" s="140" customFormat="1" ht="12.75">
      <c r="A63" s="137"/>
      <c r="B63" s="138"/>
      <c r="C63" s="138"/>
      <c r="D63" s="135"/>
      <c r="E63" s="139"/>
    </row>
    <row r="64" spans="1:5" s="140" customFormat="1" ht="12.75">
      <c r="A64" s="131"/>
      <c r="B64" s="132"/>
      <c r="C64" s="132"/>
      <c r="D64" s="133"/>
      <c r="E64" s="139"/>
    </row>
    <row r="65" spans="1:5" s="140" customFormat="1" ht="12.75">
      <c r="A65" s="137"/>
      <c r="B65" s="138"/>
      <c r="C65" s="138"/>
      <c r="D65" s="135"/>
      <c r="E65" s="139"/>
    </row>
    <row r="66" spans="1:5" ht="12.75">
      <c r="A66" s="131"/>
      <c r="B66" s="132"/>
      <c r="C66" s="132"/>
      <c r="D66" s="133"/>
      <c r="E66" s="6"/>
    </row>
    <row r="67" spans="1:5" ht="12.75">
      <c r="A67" s="131"/>
      <c r="B67" s="132"/>
      <c r="C67" s="132"/>
      <c r="D67" s="133"/>
      <c r="E67" s="6"/>
    </row>
    <row r="68" spans="1:5" ht="12.75">
      <c r="A68" s="131"/>
      <c r="B68" s="132"/>
      <c r="C68" s="132"/>
      <c r="D68" s="133"/>
      <c r="E68" s="6"/>
    </row>
    <row r="69" spans="1:5" ht="12.75">
      <c r="A69" s="131"/>
      <c r="B69" s="132"/>
      <c r="C69" s="131"/>
      <c r="D69" s="133"/>
      <c r="E69" s="6"/>
    </row>
    <row r="70" spans="1:5" ht="12.75">
      <c r="A70" s="131"/>
      <c r="B70" s="132"/>
      <c r="C70" s="131"/>
      <c r="D70" s="133"/>
      <c r="E70" s="6"/>
    </row>
    <row r="71" spans="1:5" ht="12.75" hidden="1">
      <c r="A71" s="131"/>
      <c r="B71" s="132"/>
      <c r="C71" s="131">
        <v>3004</v>
      </c>
      <c r="D71" s="133" t="s">
        <v>625</v>
      </c>
      <c r="E71" s="6"/>
    </row>
    <row r="72" spans="1:5" ht="12.75" hidden="1">
      <c r="A72" s="131"/>
      <c r="B72" s="132"/>
      <c r="C72" s="131">
        <v>3003</v>
      </c>
      <c r="D72" s="133" t="s">
        <v>152</v>
      </c>
      <c r="E72" s="6"/>
    </row>
    <row r="73" spans="1:5" ht="14.25" customHeight="1">
      <c r="A73" s="131"/>
      <c r="B73" s="132"/>
      <c r="C73" s="131"/>
      <c r="D73" s="133"/>
      <c r="E73" s="6"/>
    </row>
    <row r="74" spans="1:5" ht="12.75">
      <c r="A74" s="131"/>
      <c r="B74" s="132"/>
      <c r="C74" s="131"/>
      <c r="D74" s="133"/>
      <c r="E74" s="6"/>
    </row>
    <row r="75" spans="1:5" ht="12.75">
      <c r="A75" s="131"/>
      <c r="B75" s="132"/>
      <c r="C75" s="131"/>
      <c r="D75" s="133"/>
      <c r="E75" s="6"/>
    </row>
    <row r="76" spans="1:5" ht="12.75">
      <c r="A76" s="131"/>
      <c r="B76" s="132"/>
      <c r="C76" s="131"/>
      <c r="D76" s="133"/>
      <c r="E76" s="6"/>
    </row>
    <row r="77" spans="1:5" ht="12.75">
      <c r="A77" s="131"/>
      <c r="B77" s="132"/>
      <c r="C77" s="131"/>
      <c r="D77" s="133"/>
      <c r="E77" s="6"/>
    </row>
    <row r="78" spans="1:5" ht="12.75">
      <c r="A78" s="131"/>
      <c r="B78" s="132"/>
      <c r="C78" s="131"/>
      <c r="D78" s="133"/>
      <c r="E78" s="6"/>
    </row>
    <row r="79" spans="1:5" ht="12.75" hidden="1">
      <c r="A79" s="131"/>
      <c r="B79" s="132"/>
      <c r="C79" s="131"/>
      <c r="D79" s="133"/>
      <c r="E79" s="6"/>
    </row>
    <row r="80" spans="1:5" ht="12.75">
      <c r="A80" s="131"/>
      <c r="B80" s="132"/>
      <c r="C80" s="131"/>
      <c r="D80" s="135"/>
      <c r="E80" s="6"/>
    </row>
    <row r="81" spans="1:5" ht="12.75">
      <c r="A81" s="131"/>
      <c r="B81" s="132"/>
      <c r="C81" s="131"/>
      <c r="D81" s="141"/>
      <c r="E81" s="6"/>
    </row>
    <row r="82" spans="1:5" ht="12.75">
      <c r="A82" s="131"/>
      <c r="B82" s="132"/>
      <c r="C82" s="131"/>
      <c r="D82" s="133"/>
      <c r="E82" s="6"/>
    </row>
    <row r="83" spans="1:5" ht="12.75">
      <c r="A83" s="131"/>
      <c r="B83" s="132"/>
      <c r="C83" s="131"/>
      <c r="D83" s="133"/>
      <c r="E83" s="6"/>
    </row>
    <row r="84" spans="1:5" ht="39.75" customHeight="1">
      <c r="A84" s="131"/>
      <c r="B84" s="132"/>
      <c r="C84" s="131"/>
      <c r="D84" s="141"/>
      <c r="E84" s="6"/>
    </row>
    <row r="85" spans="1:5" ht="12.75">
      <c r="A85" s="131"/>
      <c r="B85" s="132"/>
      <c r="C85" s="131"/>
      <c r="D85" s="141"/>
      <c r="E85" s="6"/>
    </row>
    <row r="86" spans="1:5" ht="12.75">
      <c r="A86" s="131"/>
      <c r="B86" s="132"/>
      <c r="C86" s="131"/>
      <c r="D86" s="141"/>
      <c r="E86" s="6"/>
    </row>
    <row r="87" spans="1:5" ht="12.75">
      <c r="A87" s="131"/>
      <c r="B87" s="132"/>
      <c r="C87" s="131"/>
      <c r="D87" s="141"/>
      <c r="E87" s="6"/>
    </row>
    <row r="88" spans="1:5" ht="12.75">
      <c r="A88" s="131"/>
      <c r="B88" s="132"/>
      <c r="C88" s="131"/>
      <c r="D88" s="141"/>
      <c r="E88" s="6"/>
    </row>
    <row r="89" spans="1:5" ht="12.75">
      <c r="A89" s="131"/>
      <c r="B89" s="132"/>
      <c r="C89" s="131"/>
      <c r="D89" s="141"/>
      <c r="E89" s="6"/>
    </row>
    <row r="90" spans="1:5" ht="12.75">
      <c r="A90" s="131"/>
      <c r="B90" s="132"/>
      <c r="C90" s="131"/>
      <c r="D90" s="141"/>
      <c r="E90" s="6"/>
    </row>
    <row r="91" spans="1:5" ht="12.75">
      <c r="A91" s="131"/>
      <c r="B91" s="132"/>
      <c r="C91" s="131"/>
      <c r="D91" s="141"/>
      <c r="E91" s="6"/>
    </row>
    <row r="92" spans="1:5" ht="12.75">
      <c r="A92" s="131"/>
      <c r="B92" s="132"/>
      <c r="C92" s="131"/>
      <c r="D92" s="141"/>
      <c r="E92" s="6"/>
    </row>
    <row r="93" spans="1:5" ht="12.75">
      <c r="A93" s="131"/>
      <c r="B93" s="132"/>
      <c r="C93" s="131"/>
      <c r="D93" s="141"/>
      <c r="E93" s="6"/>
    </row>
    <row r="94" spans="1:5" ht="14.25" customHeight="1">
      <c r="A94" s="142"/>
      <c r="B94" s="143"/>
      <c r="C94" s="131"/>
      <c r="D94" s="141"/>
      <c r="E94" s="6"/>
    </row>
    <row r="95" spans="1:5" ht="28.5" customHeight="1">
      <c r="A95" s="142"/>
      <c r="B95" s="143"/>
      <c r="C95" s="131"/>
      <c r="D95" s="141"/>
      <c r="E95" s="6"/>
    </row>
    <row r="96" spans="1:5" ht="15" customHeight="1">
      <c r="A96" s="142"/>
      <c r="B96" s="143"/>
      <c r="C96" s="131"/>
      <c r="D96" s="141"/>
      <c r="E96" s="6"/>
    </row>
    <row r="97" spans="1:5" s="140" customFormat="1" ht="12.75">
      <c r="A97" s="137"/>
      <c r="B97" s="138"/>
      <c r="C97" s="137"/>
      <c r="D97" s="135"/>
      <c r="E97" s="139"/>
    </row>
    <row r="98" spans="1:5" s="140" customFormat="1" ht="12.75">
      <c r="A98" s="137"/>
      <c r="B98" s="138"/>
      <c r="C98" s="137"/>
      <c r="D98" s="135"/>
      <c r="E98" s="139"/>
    </row>
    <row r="99" spans="1:5" ht="12.75">
      <c r="A99" s="131"/>
      <c r="B99" s="132"/>
      <c r="C99" s="131"/>
      <c r="D99" s="133"/>
      <c r="E99" s="6"/>
    </row>
    <row r="100" spans="1:5" ht="12.75">
      <c r="A100" s="131"/>
      <c r="B100" s="132"/>
      <c r="C100" s="131"/>
      <c r="D100" s="133"/>
      <c r="E100" s="6"/>
    </row>
    <row r="101" spans="1:5" ht="12.75">
      <c r="A101" s="131"/>
      <c r="B101" s="132"/>
      <c r="C101" s="131"/>
      <c r="D101" s="133"/>
      <c r="E101" s="6"/>
    </row>
    <row r="102" spans="1:5" s="9" customFormat="1" ht="12.75">
      <c r="A102" s="137"/>
      <c r="B102" s="138"/>
      <c r="C102" s="137"/>
      <c r="D102" s="144"/>
      <c r="E102" s="139"/>
    </row>
    <row r="103" spans="1:5" s="5" customFormat="1" ht="12.75">
      <c r="A103" s="131"/>
      <c r="B103" s="132"/>
      <c r="C103" s="131"/>
      <c r="D103" s="141"/>
      <c r="E103" s="6"/>
    </row>
    <row r="104" spans="1:5" s="9" customFormat="1" ht="12.75">
      <c r="A104" s="137"/>
      <c r="B104" s="138"/>
      <c r="C104" s="131"/>
      <c r="D104" s="141"/>
      <c r="E104" s="139"/>
    </row>
    <row r="105" spans="1:5" s="140" customFormat="1" ht="12.75">
      <c r="A105" s="137"/>
      <c r="B105" s="138"/>
      <c r="C105" s="137"/>
      <c r="D105" s="135"/>
      <c r="E105" s="139"/>
    </row>
    <row r="106" spans="1:5" ht="12.75">
      <c r="A106" s="142"/>
      <c r="B106" s="143"/>
      <c r="C106" s="131"/>
      <c r="D106" s="133"/>
      <c r="E106" s="6"/>
    </row>
    <row r="107" spans="1:5" ht="36.75" customHeight="1">
      <c r="A107" s="142"/>
      <c r="B107" s="143"/>
      <c r="C107" s="131"/>
      <c r="D107" s="133"/>
      <c r="E107" s="6"/>
    </row>
    <row r="108" spans="1:5" ht="12.75">
      <c r="A108" s="142"/>
      <c r="B108" s="143"/>
      <c r="C108" s="131"/>
      <c r="D108" s="133"/>
      <c r="E108" s="6"/>
    </row>
    <row r="109" spans="1:5" ht="12.75">
      <c r="A109" s="142"/>
      <c r="B109" s="143"/>
      <c r="C109" s="131"/>
      <c r="D109" s="133"/>
      <c r="E109" s="6"/>
    </row>
    <row r="110" spans="1:5" ht="12.75">
      <c r="A110" s="142"/>
      <c r="B110" s="143"/>
      <c r="C110" s="131"/>
      <c r="D110" s="133"/>
      <c r="E110" s="6"/>
    </row>
    <row r="111" spans="1:5" ht="12.75">
      <c r="A111" s="142"/>
      <c r="B111" s="143"/>
      <c r="C111" s="131"/>
      <c r="D111" s="133"/>
      <c r="E111" s="6"/>
    </row>
    <row r="112" spans="1:5" ht="12.75">
      <c r="A112" s="142"/>
      <c r="B112" s="143"/>
      <c r="C112" s="131"/>
      <c r="D112" s="133"/>
      <c r="E112" s="6"/>
    </row>
    <row r="113" spans="1:4" ht="12.75">
      <c r="A113" s="142"/>
      <c r="B113" s="143"/>
      <c r="C113" s="131"/>
      <c r="D113" s="133"/>
    </row>
    <row r="114" spans="1:4" ht="12.75">
      <c r="A114" s="142"/>
      <c r="B114" s="143"/>
      <c r="C114" s="131"/>
      <c r="D114" s="133"/>
    </row>
    <row r="115" spans="1:4" ht="12.75">
      <c r="A115" s="142"/>
      <c r="B115" s="143"/>
      <c r="C115" s="131"/>
      <c r="D115" s="133"/>
    </row>
    <row r="116" spans="1:4" ht="12.75">
      <c r="A116" s="142"/>
      <c r="B116" s="143"/>
      <c r="C116" s="131"/>
      <c r="D116" s="133"/>
    </row>
    <row r="117" spans="1:4" ht="12.75">
      <c r="A117" s="142"/>
      <c r="B117" s="143"/>
      <c r="C117" s="131"/>
      <c r="D117" s="133"/>
    </row>
    <row r="118" spans="1:4" ht="12.75">
      <c r="A118" s="142"/>
      <c r="B118" s="143"/>
      <c r="C118" s="131"/>
      <c r="D118" s="133"/>
    </row>
    <row r="119" spans="1:4" ht="12.75">
      <c r="A119" s="142"/>
      <c r="B119" s="143"/>
      <c r="C119" s="131"/>
      <c r="D119" s="133"/>
    </row>
    <row r="120" spans="1:4" ht="12.75">
      <c r="A120" s="142"/>
      <c r="B120" s="143"/>
      <c r="C120" s="131"/>
      <c r="D120" s="133"/>
    </row>
    <row r="121" spans="1:4" ht="12.75">
      <c r="A121" s="142"/>
      <c r="B121" s="143"/>
      <c r="C121" s="131"/>
      <c r="D121" s="133"/>
    </row>
    <row r="122" spans="1:4" ht="12.75">
      <c r="A122" s="142"/>
      <c r="B122" s="143"/>
      <c r="C122" s="131"/>
      <c r="D122" s="133"/>
    </row>
    <row r="123" spans="1:4" ht="12.75">
      <c r="A123" s="142"/>
      <c r="B123" s="143"/>
      <c r="C123" s="131"/>
      <c r="D123" s="133"/>
    </row>
    <row r="124" spans="1:4" ht="12.75">
      <c r="A124" s="142"/>
      <c r="B124" s="143"/>
      <c r="C124" s="131"/>
      <c r="D124" s="133"/>
    </row>
    <row r="125" spans="1:4" ht="12.75">
      <c r="A125" s="142"/>
      <c r="B125" s="143"/>
      <c r="C125" s="131"/>
      <c r="D125" s="133"/>
    </row>
    <row r="126" spans="1:4" ht="12.75">
      <c r="A126" s="142"/>
      <c r="B126" s="143"/>
      <c r="C126" s="131"/>
      <c r="D126" s="133"/>
    </row>
    <row r="127" spans="1:4" ht="12.75">
      <c r="A127" s="142"/>
      <c r="B127" s="143"/>
      <c r="C127" s="131"/>
      <c r="D127" s="133"/>
    </row>
    <row r="128" spans="1:4" ht="12.75">
      <c r="A128" s="142"/>
      <c r="B128" s="143"/>
      <c r="C128" s="131"/>
      <c r="D128" s="133"/>
    </row>
    <row r="129" spans="1:4" ht="12.75">
      <c r="A129" s="142"/>
      <c r="B129" s="143"/>
      <c r="C129" s="131"/>
      <c r="D129" s="133"/>
    </row>
    <row r="130" spans="1:4" ht="12.75">
      <c r="A130" s="142"/>
      <c r="B130" s="143"/>
      <c r="C130" s="131"/>
      <c r="D130" s="133"/>
    </row>
    <row r="131" spans="1:4" ht="12.75">
      <c r="A131" s="142"/>
      <c r="B131" s="143"/>
      <c r="C131" s="131"/>
      <c r="D131" s="133"/>
    </row>
    <row r="132" spans="1:4" ht="12.75">
      <c r="A132" s="142"/>
      <c r="B132" s="143"/>
      <c r="C132" s="131"/>
      <c r="D132" s="133"/>
    </row>
    <row r="133" spans="1:4" ht="12.75">
      <c r="A133" s="142"/>
      <c r="B133" s="143"/>
      <c r="C133" s="131"/>
      <c r="D133" s="133"/>
    </row>
    <row r="134" spans="1:4" ht="12.75">
      <c r="A134" s="142"/>
      <c r="B134" s="143"/>
      <c r="C134" s="131"/>
      <c r="D134" s="133"/>
    </row>
    <row r="135" spans="1:4" ht="12.75">
      <c r="A135" s="142"/>
      <c r="B135" s="143"/>
      <c r="C135" s="131"/>
      <c r="D135" s="133"/>
    </row>
    <row r="136" spans="1:4" ht="12.75">
      <c r="A136" s="142"/>
      <c r="B136" s="143"/>
      <c r="C136" s="131"/>
      <c r="D136" s="133"/>
    </row>
    <row r="137" spans="1:4" ht="12.75">
      <c r="A137" s="142"/>
      <c r="B137" s="143"/>
      <c r="C137" s="131"/>
      <c r="D137" s="133"/>
    </row>
    <row r="138" spans="1:4" ht="12.75">
      <c r="A138" s="142"/>
      <c r="B138" s="143"/>
      <c r="C138" s="131"/>
      <c r="D138" s="133"/>
    </row>
    <row r="139" spans="1:4" ht="12.75">
      <c r="A139" s="142"/>
      <c r="B139" s="143"/>
      <c r="C139" s="131"/>
      <c r="D139" s="133"/>
    </row>
    <row r="140" spans="1:4" ht="12.75">
      <c r="A140" s="142"/>
      <c r="B140" s="143"/>
      <c r="C140" s="131"/>
      <c r="D140" s="133"/>
    </row>
    <row r="141" spans="1:4" ht="12.75">
      <c r="A141" s="142"/>
      <c r="B141" s="143"/>
      <c r="C141" s="131"/>
      <c r="D141" s="133"/>
    </row>
    <row r="142" spans="1:4" ht="12.75">
      <c r="A142" s="142"/>
      <c r="B142" s="143"/>
      <c r="C142" s="131"/>
      <c r="D142" s="133"/>
    </row>
    <row r="143" spans="1:4" ht="12.75">
      <c r="A143" s="142"/>
      <c r="B143" s="143"/>
      <c r="C143" s="131"/>
      <c r="D143" s="133"/>
    </row>
    <row r="144" spans="1:4" ht="12.75">
      <c r="A144" s="142"/>
      <c r="B144" s="143"/>
      <c r="C144" s="131"/>
      <c r="D144" s="133"/>
    </row>
    <row r="145" spans="1:4" ht="12.75">
      <c r="A145" s="142"/>
      <c r="B145" s="143"/>
      <c r="C145" s="131"/>
      <c r="D145" s="133"/>
    </row>
    <row r="146" spans="1:4" ht="12.75">
      <c r="A146" s="142"/>
      <c r="B146" s="143"/>
      <c r="C146" s="131"/>
      <c r="D146" s="133"/>
    </row>
    <row r="147" spans="1:4" ht="12.75">
      <c r="A147" s="142"/>
      <c r="B147" s="143"/>
      <c r="C147" s="131"/>
      <c r="D147" s="133"/>
    </row>
    <row r="148" spans="1:4" ht="12.75">
      <c r="A148" s="142"/>
      <c r="B148" s="143"/>
      <c r="C148" s="131"/>
      <c r="D148" s="133"/>
    </row>
    <row r="149" spans="1:4" ht="12.75">
      <c r="A149" s="142"/>
      <c r="B149" s="143"/>
      <c r="C149" s="131"/>
      <c r="D149" s="133"/>
    </row>
    <row r="150" spans="1:4" ht="12.75">
      <c r="A150" s="142"/>
      <c r="B150" s="143"/>
      <c r="C150" s="131"/>
      <c r="D150" s="133"/>
    </row>
    <row r="151" spans="1:4" ht="12.75">
      <c r="A151" s="142"/>
      <c r="B151" s="143"/>
      <c r="C151" s="131"/>
      <c r="D151" s="133"/>
    </row>
    <row r="152" spans="1:4" ht="12.75">
      <c r="A152" s="142"/>
      <c r="B152" s="143"/>
      <c r="C152" s="131"/>
      <c r="D152" s="133"/>
    </row>
    <row r="153" spans="1:4" ht="12.75">
      <c r="A153" s="142"/>
      <c r="B153" s="143"/>
      <c r="C153" s="131"/>
      <c r="D153" s="133"/>
    </row>
    <row r="154" spans="1:4" ht="12.75">
      <c r="A154" s="142"/>
      <c r="B154" s="143"/>
      <c r="C154" s="131"/>
      <c r="D154" s="133"/>
    </row>
    <row r="155" spans="1:4" ht="12.75">
      <c r="A155" s="142"/>
      <c r="B155" s="143"/>
      <c r="C155" s="131"/>
      <c r="D155" s="133"/>
    </row>
    <row r="156" spans="1:4" ht="12.75">
      <c r="A156" s="142"/>
      <c r="B156" s="143"/>
      <c r="C156" s="131"/>
      <c r="D156" s="133"/>
    </row>
    <row r="157" spans="1:4" ht="12.75">
      <c r="A157" s="142"/>
      <c r="B157" s="143"/>
      <c r="C157" s="131"/>
      <c r="D157" s="133"/>
    </row>
    <row r="158" spans="1:4" ht="12.75">
      <c r="A158" s="142"/>
      <c r="B158" s="143"/>
      <c r="C158" s="131"/>
      <c r="D158" s="133"/>
    </row>
    <row r="159" spans="1:4" ht="12.75">
      <c r="A159" s="142"/>
      <c r="B159" s="143"/>
      <c r="C159" s="131"/>
      <c r="D159" s="133"/>
    </row>
    <row r="160" spans="1:4" ht="12.75">
      <c r="A160" s="142"/>
      <c r="B160" s="143"/>
      <c r="C160" s="131"/>
      <c r="D160" s="133"/>
    </row>
    <row r="161" spans="1:4" ht="12.75">
      <c r="A161" s="142"/>
      <c r="B161" s="143"/>
      <c r="C161" s="131"/>
      <c r="D161" s="133"/>
    </row>
    <row r="162" spans="1:4" ht="12.75">
      <c r="A162" s="142"/>
      <c r="B162" s="143"/>
      <c r="C162" s="131"/>
      <c r="D162" s="133"/>
    </row>
    <row r="163" spans="1:4" ht="12.75">
      <c r="A163" s="142"/>
      <c r="B163" s="143"/>
      <c r="C163" s="131"/>
      <c r="D163" s="133"/>
    </row>
    <row r="164" spans="1:4" ht="12.75">
      <c r="A164" s="142"/>
      <c r="B164" s="143"/>
      <c r="C164" s="131"/>
      <c r="D164" s="133"/>
    </row>
    <row r="165" spans="1:4" ht="12.75">
      <c r="A165" s="142"/>
      <c r="B165" s="143"/>
      <c r="C165" s="131"/>
      <c r="D165" s="133"/>
    </row>
    <row r="166" spans="1:4" ht="12.75">
      <c r="A166" s="142"/>
      <c r="B166" s="143"/>
      <c r="C166" s="131"/>
      <c r="D166" s="133"/>
    </row>
    <row r="167" spans="1:4" ht="12.75">
      <c r="A167" s="142"/>
      <c r="B167" s="143"/>
      <c r="C167" s="131"/>
      <c r="D167" s="133"/>
    </row>
    <row r="168" spans="1:4" ht="12.75">
      <c r="A168" s="142"/>
      <c r="B168" s="143"/>
      <c r="C168" s="131"/>
      <c r="D168" s="133"/>
    </row>
    <row r="169" spans="1:4" ht="12.75">
      <c r="A169" s="142"/>
      <c r="B169" s="143"/>
      <c r="C169" s="131"/>
      <c r="D169" s="133"/>
    </row>
    <row r="170" spans="1:4" ht="12.75">
      <c r="A170" s="142"/>
      <c r="B170" s="143"/>
      <c r="C170" s="131"/>
      <c r="D170" s="133"/>
    </row>
    <row r="171" spans="1:4" ht="12.75">
      <c r="A171" s="142"/>
      <c r="B171" s="143"/>
      <c r="C171" s="131"/>
      <c r="D171" s="133"/>
    </row>
    <row r="172" spans="1:4" ht="12.75">
      <c r="A172" s="142"/>
      <c r="B172" s="143"/>
      <c r="C172" s="131"/>
      <c r="D172" s="133"/>
    </row>
    <row r="173" spans="1:4" ht="12.75">
      <c r="A173" s="142"/>
      <c r="B173" s="143"/>
      <c r="C173" s="131"/>
      <c r="D173" s="133"/>
    </row>
    <row r="174" spans="1:4" ht="12.75">
      <c r="A174" s="142"/>
      <c r="B174" s="143"/>
      <c r="C174" s="131"/>
      <c r="D174" s="133"/>
    </row>
    <row r="175" spans="1:4" ht="12.75">
      <c r="A175" s="142"/>
      <c r="B175" s="143"/>
      <c r="C175" s="131"/>
      <c r="D175" s="133"/>
    </row>
    <row r="176" spans="1:4" ht="12.75">
      <c r="A176" s="142"/>
      <c r="B176" s="143"/>
      <c r="C176" s="131"/>
      <c r="D176" s="133"/>
    </row>
    <row r="177" spans="1:4" ht="12.75">
      <c r="A177" s="142"/>
      <c r="B177" s="143"/>
      <c r="C177" s="131"/>
      <c r="D177" s="133"/>
    </row>
    <row r="178" spans="1:4" ht="12.75">
      <c r="A178" s="142"/>
      <c r="B178" s="143"/>
      <c r="C178" s="131"/>
      <c r="D178" s="133"/>
    </row>
    <row r="179" spans="1:4" ht="12.75">
      <c r="A179" s="142"/>
      <c r="B179" s="143"/>
      <c r="C179" s="131"/>
      <c r="D179" s="133"/>
    </row>
    <row r="180" spans="1:4" ht="12.75">
      <c r="A180" s="142"/>
      <c r="B180" s="143"/>
      <c r="C180" s="131"/>
      <c r="D180" s="133"/>
    </row>
    <row r="181" spans="1:4" ht="12.75">
      <c r="A181" s="142"/>
      <c r="B181" s="143"/>
      <c r="C181" s="131"/>
      <c r="D181" s="133"/>
    </row>
    <row r="182" spans="1:4" ht="12.75">
      <c r="A182" s="142"/>
      <c r="B182" s="143"/>
      <c r="C182" s="131"/>
      <c r="D182" s="133"/>
    </row>
    <row r="183" spans="1:4" ht="12.75">
      <c r="A183" s="142"/>
      <c r="B183" s="143"/>
      <c r="C183" s="131"/>
      <c r="D183" s="133"/>
    </row>
    <row r="184" spans="1:4" ht="12.75">
      <c r="A184" s="142"/>
      <c r="B184" s="143"/>
      <c r="C184" s="131"/>
      <c r="D184" s="133"/>
    </row>
    <row r="185" spans="1:4" ht="12.75">
      <c r="A185" s="142"/>
      <c r="B185" s="143"/>
      <c r="C185" s="131"/>
      <c r="D185" s="133"/>
    </row>
    <row r="186" spans="1:4" ht="12.75">
      <c r="A186" s="142"/>
      <c r="B186" s="143"/>
      <c r="C186" s="131"/>
      <c r="D186" s="133"/>
    </row>
    <row r="187" spans="1:4" ht="12.75">
      <c r="A187" s="142"/>
      <c r="B187" s="143"/>
      <c r="C187" s="131"/>
      <c r="D187" s="133"/>
    </row>
    <row r="188" spans="1:4" ht="12.75">
      <c r="A188" s="142"/>
      <c r="B188" s="143"/>
      <c r="C188" s="131"/>
      <c r="D188" s="133"/>
    </row>
    <row r="189" spans="1:4" ht="12.75">
      <c r="A189" s="142"/>
      <c r="B189" s="143"/>
      <c r="C189" s="131"/>
      <c r="D189" s="133"/>
    </row>
    <row r="190" spans="1:4" ht="12.75">
      <c r="A190" s="142"/>
      <c r="B190" s="143"/>
      <c r="C190" s="131"/>
      <c r="D190" s="133"/>
    </row>
    <row r="191" spans="1:4" ht="12.75">
      <c r="A191" s="142"/>
      <c r="B191" s="143"/>
      <c r="C191" s="131"/>
      <c r="D191" s="133"/>
    </row>
    <row r="192" spans="1:4" ht="12.75">
      <c r="A192" s="142"/>
      <c r="B192" s="143"/>
      <c r="C192" s="131"/>
      <c r="D192" s="133"/>
    </row>
    <row r="193" spans="1:4" ht="12.75">
      <c r="A193" s="142"/>
      <c r="B193" s="143"/>
      <c r="C193" s="131"/>
      <c r="D193" s="133"/>
    </row>
    <row r="194" spans="1:4" ht="12.75">
      <c r="A194" s="142"/>
      <c r="B194" s="143"/>
      <c r="C194" s="131"/>
      <c r="D194" s="133"/>
    </row>
    <row r="195" spans="1:4" ht="12.75">
      <c r="A195" s="142"/>
      <c r="B195" s="143"/>
      <c r="C195" s="131"/>
      <c r="D195" s="133"/>
    </row>
    <row r="196" spans="1:4" ht="12.75">
      <c r="A196" s="142"/>
      <c r="B196" s="143"/>
      <c r="C196" s="131"/>
      <c r="D196" s="133"/>
    </row>
    <row r="197" spans="1:4" ht="12.75">
      <c r="A197" s="142"/>
      <c r="B197" s="143"/>
      <c r="C197" s="131"/>
      <c r="D197" s="133"/>
    </row>
    <row r="198" spans="1:4" ht="12.75">
      <c r="A198" s="142"/>
      <c r="B198" s="143"/>
      <c r="C198" s="131"/>
      <c r="D198" s="133"/>
    </row>
    <row r="199" spans="1:4" ht="12.75">
      <c r="A199" s="142"/>
      <c r="B199" s="143"/>
      <c r="C199" s="131"/>
      <c r="D199" s="133"/>
    </row>
    <row r="200" spans="1:4" ht="12.75">
      <c r="A200" s="142"/>
      <c r="B200" s="143"/>
      <c r="C200" s="131"/>
      <c r="D200" s="133"/>
    </row>
    <row r="201" spans="1:4" ht="12.75">
      <c r="A201" s="142"/>
      <c r="B201" s="143"/>
      <c r="C201" s="131"/>
      <c r="D201" s="133"/>
    </row>
    <row r="202" spans="1:4" ht="12.75">
      <c r="A202" s="142"/>
      <c r="B202" s="143"/>
      <c r="C202" s="131"/>
      <c r="D202" s="133"/>
    </row>
    <row r="203" spans="1:4" ht="12.75">
      <c r="A203" s="142"/>
      <c r="B203" s="143"/>
      <c r="C203" s="131"/>
      <c r="D203" s="133"/>
    </row>
    <row r="204" spans="1:4" ht="12.75">
      <c r="A204" s="142"/>
      <c r="B204" s="143"/>
      <c r="C204" s="131"/>
      <c r="D204" s="143"/>
    </row>
    <row r="205" spans="1:4" ht="12.75">
      <c r="A205" s="142"/>
      <c r="B205" s="143"/>
      <c r="C205" s="131"/>
      <c r="D205" s="143"/>
    </row>
    <row r="206" spans="1:4" ht="12.75">
      <c r="A206" s="142"/>
      <c r="B206" s="143"/>
      <c r="C206" s="131"/>
      <c r="D206" s="143"/>
    </row>
    <row r="207" spans="1:4" ht="12.75">
      <c r="A207" s="142"/>
      <c r="B207" s="143"/>
      <c r="C207" s="131"/>
      <c r="D207" s="143"/>
    </row>
    <row r="208" spans="1:4" ht="12.75">
      <c r="A208" s="142"/>
      <c r="B208" s="143"/>
      <c r="C208" s="131"/>
      <c r="D208" s="143"/>
    </row>
    <row r="209" spans="1:4" ht="12.75">
      <c r="A209" s="142"/>
      <c r="B209" s="143"/>
      <c r="C209" s="131"/>
      <c r="D209" s="143"/>
    </row>
    <row r="210" spans="1:4" ht="12.75">
      <c r="A210" s="142"/>
      <c r="B210" s="143"/>
      <c r="C210" s="131"/>
      <c r="D210" s="143"/>
    </row>
    <row r="211" spans="1:4" ht="12.75">
      <c r="A211" s="142"/>
      <c r="B211" s="143"/>
      <c r="C211" s="131"/>
      <c r="D211" s="143"/>
    </row>
    <row r="212" spans="1:4" ht="12.75">
      <c r="A212" s="142"/>
      <c r="B212" s="143"/>
      <c r="C212" s="131"/>
      <c r="D212" s="143"/>
    </row>
    <row r="213" spans="1:4" ht="12.75">
      <c r="A213" s="142"/>
      <c r="B213" s="143"/>
      <c r="C213" s="131"/>
      <c r="D213" s="143"/>
    </row>
    <row r="214" spans="1:4" ht="12.75">
      <c r="A214" s="142"/>
      <c r="B214" s="143"/>
      <c r="C214" s="131"/>
      <c r="D214" s="143"/>
    </row>
    <row r="215" spans="1:4" ht="12.75">
      <c r="A215" s="142"/>
      <c r="B215" s="143"/>
      <c r="C215" s="131"/>
      <c r="D215" s="143"/>
    </row>
    <row r="216" spans="1:4" ht="12.75">
      <c r="A216" s="142"/>
      <c r="B216" s="143"/>
      <c r="C216" s="131"/>
      <c r="D216" s="143"/>
    </row>
    <row r="217" spans="1:4" ht="12.75">
      <c r="A217" s="142"/>
      <c r="B217" s="143"/>
      <c r="C217" s="131"/>
      <c r="D217" s="143"/>
    </row>
    <row r="218" spans="1:4" ht="12.75">
      <c r="A218" s="142"/>
      <c r="B218" s="143"/>
      <c r="C218" s="131"/>
      <c r="D218" s="143"/>
    </row>
    <row r="219" spans="1:4" ht="12.75">
      <c r="A219" s="142"/>
      <c r="B219" s="143"/>
      <c r="C219" s="131"/>
      <c r="D219" s="143"/>
    </row>
    <row r="220" spans="1:4" ht="12.75">
      <c r="A220" s="142"/>
      <c r="B220" s="143"/>
      <c r="C220" s="131"/>
      <c r="D220" s="143"/>
    </row>
    <row r="221" spans="1:4" ht="12.75">
      <c r="A221" s="142"/>
      <c r="B221" s="143"/>
      <c r="C221" s="131"/>
      <c r="D221" s="143"/>
    </row>
    <row r="222" spans="1:4" ht="12.75">
      <c r="A222" s="142"/>
      <c r="B222" s="143"/>
      <c r="C222" s="131"/>
      <c r="D222" s="143"/>
    </row>
    <row r="223" spans="1:4" ht="12.75">
      <c r="A223" s="142"/>
      <c r="B223" s="143"/>
      <c r="C223" s="131"/>
      <c r="D223" s="143"/>
    </row>
    <row r="224" spans="1:4" ht="12.75">
      <c r="A224" s="142"/>
      <c r="B224" s="143"/>
      <c r="C224" s="131"/>
      <c r="D224" s="143"/>
    </row>
    <row r="225" spans="1:4" ht="12.75">
      <c r="A225" s="142"/>
      <c r="B225" s="143"/>
      <c r="C225" s="131"/>
      <c r="D225" s="143"/>
    </row>
    <row r="226" spans="1:4" ht="12.75">
      <c r="A226" s="142"/>
      <c r="B226" s="143"/>
      <c r="C226" s="131"/>
      <c r="D226" s="143"/>
    </row>
    <row r="227" spans="1:4" ht="12.75">
      <c r="A227" s="142"/>
      <c r="B227" s="143"/>
      <c r="C227" s="131"/>
      <c r="D227" s="143"/>
    </row>
    <row r="228" spans="1:4" ht="12.75">
      <c r="A228" s="142"/>
      <c r="B228" s="143"/>
      <c r="C228" s="131"/>
      <c r="D228" s="143"/>
    </row>
    <row r="229" spans="1:4" ht="12.75">
      <c r="A229" s="142"/>
      <c r="B229" s="143"/>
      <c r="C229" s="131"/>
      <c r="D229" s="143"/>
    </row>
    <row r="230" spans="1:4" ht="12.75">
      <c r="A230" s="142"/>
      <c r="B230" s="143"/>
      <c r="C230" s="131"/>
      <c r="D230" s="143"/>
    </row>
    <row r="231" spans="1:4" ht="12.75">
      <c r="A231" s="142"/>
      <c r="B231" s="143"/>
      <c r="C231" s="131"/>
      <c r="D231" s="143"/>
    </row>
    <row r="232" spans="1:4" ht="12.75">
      <c r="A232" s="142"/>
      <c r="B232" s="143"/>
      <c r="C232" s="131"/>
      <c r="D232" s="143"/>
    </row>
    <row r="233" spans="1:4" ht="12.75">
      <c r="A233" s="142"/>
      <c r="B233" s="143"/>
      <c r="C233" s="131"/>
      <c r="D233" s="143"/>
    </row>
    <row r="234" spans="1:4" ht="12.75">
      <c r="A234" s="142"/>
      <c r="B234" s="143"/>
      <c r="C234" s="131"/>
      <c r="D234" s="143"/>
    </row>
    <row r="235" spans="1:4" ht="12.75">
      <c r="A235" s="142"/>
      <c r="B235" s="143"/>
      <c r="C235" s="131"/>
      <c r="D235" s="143"/>
    </row>
    <row r="236" spans="1:4" ht="12.75">
      <c r="A236" s="142"/>
      <c r="B236" s="143"/>
      <c r="C236" s="131"/>
      <c r="D236" s="143"/>
    </row>
    <row r="237" spans="1:4" ht="12.75">
      <c r="A237" s="142"/>
      <c r="B237" s="143"/>
      <c r="C237" s="131"/>
      <c r="D237" s="143"/>
    </row>
    <row r="238" spans="1:4" ht="12.75">
      <c r="A238" s="142"/>
      <c r="B238" s="143"/>
      <c r="C238" s="131"/>
      <c r="D238" s="143"/>
    </row>
    <row r="239" spans="1:4" ht="12.75">
      <c r="A239" s="142"/>
      <c r="B239" s="143"/>
      <c r="C239" s="131"/>
      <c r="D239" s="143"/>
    </row>
    <row r="240" spans="1:4" ht="12.75">
      <c r="A240" s="142"/>
      <c r="B240" s="143"/>
      <c r="C240" s="131"/>
      <c r="D240" s="143"/>
    </row>
    <row r="241" spans="1:4" ht="12.75">
      <c r="A241" s="142"/>
      <c r="B241" s="143"/>
      <c r="C241" s="131"/>
      <c r="D241" s="143"/>
    </row>
    <row r="242" spans="1:4" ht="12.75">
      <c r="A242" s="142"/>
      <c r="B242" s="143"/>
      <c r="C242" s="131"/>
      <c r="D242" s="143"/>
    </row>
    <row r="243" spans="1:4" ht="12.75">
      <c r="A243" s="142"/>
      <c r="B243" s="143"/>
      <c r="C243" s="131"/>
      <c r="D243" s="143"/>
    </row>
    <row r="244" spans="1:4" ht="12.75">
      <c r="A244" s="142"/>
      <c r="B244" s="143"/>
      <c r="C244" s="131"/>
      <c r="D244" s="143"/>
    </row>
    <row r="245" spans="1:4" ht="12.75">
      <c r="A245" s="142"/>
      <c r="B245" s="143"/>
      <c r="C245" s="131"/>
      <c r="D245" s="143"/>
    </row>
    <row r="246" spans="1:4" ht="12.75">
      <c r="A246" s="142"/>
      <c r="B246" s="143"/>
      <c r="C246" s="131"/>
      <c r="D246" s="143"/>
    </row>
    <row r="247" spans="1:4" ht="12.75">
      <c r="A247" s="142"/>
      <c r="B247" s="143"/>
      <c r="C247" s="131"/>
      <c r="D247" s="143"/>
    </row>
    <row r="248" spans="1:4" ht="12.75">
      <c r="A248" s="142"/>
      <c r="B248" s="143"/>
      <c r="C248" s="131"/>
      <c r="D248" s="143"/>
    </row>
    <row r="249" spans="1:4" ht="12.75">
      <c r="A249" s="142"/>
      <c r="B249" s="143"/>
      <c r="C249" s="131"/>
      <c r="D249" s="143"/>
    </row>
    <row r="250" spans="1:4" ht="12.75">
      <c r="A250" s="142"/>
      <c r="B250" s="143"/>
      <c r="C250" s="131"/>
      <c r="D250" s="143"/>
    </row>
    <row r="251" spans="1:4" ht="12.75">
      <c r="A251" s="142"/>
      <c r="B251" s="143"/>
      <c r="C251" s="131"/>
      <c r="D251" s="143"/>
    </row>
    <row r="252" spans="1:4" ht="12.75">
      <c r="A252" s="142"/>
      <c r="B252" s="143"/>
      <c r="C252" s="131"/>
      <c r="D252" s="143"/>
    </row>
    <row r="253" spans="1:4" ht="12.75">
      <c r="A253" s="142"/>
      <c r="B253" s="143"/>
      <c r="C253" s="131"/>
      <c r="D253" s="143"/>
    </row>
    <row r="254" spans="1:4" ht="12.75">
      <c r="A254" s="142"/>
      <c r="B254" s="143"/>
      <c r="C254" s="131"/>
      <c r="D254" s="143"/>
    </row>
    <row r="255" spans="1:4" ht="12.75">
      <c r="A255" s="142"/>
      <c r="B255" s="143"/>
      <c r="C255" s="131"/>
      <c r="D255" s="143"/>
    </row>
    <row r="256" spans="1:4" ht="12.75">
      <c r="A256" s="142"/>
      <c r="B256" s="143"/>
      <c r="C256" s="131"/>
      <c r="D256" s="143"/>
    </row>
    <row r="257" spans="1:4" ht="12.75">
      <c r="A257" s="142"/>
      <c r="B257" s="143"/>
      <c r="C257" s="131"/>
      <c r="D257" s="143"/>
    </row>
    <row r="258" spans="1:4" ht="12.75">
      <c r="A258" s="142"/>
      <c r="B258" s="143"/>
      <c r="C258" s="131"/>
      <c r="D258" s="143"/>
    </row>
    <row r="259" spans="1:4" ht="12.75">
      <c r="A259" s="142"/>
      <c r="B259" s="143"/>
      <c r="C259" s="131"/>
      <c r="D259" s="143"/>
    </row>
    <row r="260" spans="1:4" ht="12.75">
      <c r="A260" s="142"/>
      <c r="B260" s="143"/>
      <c r="C260" s="131"/>
      <c r="D260" s="143"/>
    </row>
    <row r="261" spans="1:4" ht="12.75">
      <c r="A261" s="142"/>
      <c r="B261" s="143"/>
      <c r="C261" s="131"/>
      <c r="D261" s="143"/>
    </row>
    <row r="262" spans="1:4" ht="12.75">
      <c r="A262" s="142"/>
      <c r="B262" s="143"/>
      <c r="C262" s="131"/>
      <c r="D262" s="143"/>
    </row>
    <row r="263" spans="1:4" ht="12.75">
      <c r="A263" s="142"/>
      <c r="B263" s="143"/>
      <c r="C263" s="131"/>
      <c r="D263" s="143"/>
    </row>
    <row r="264" spans="1:4" ht="12.75">
      <c r="A264" s="142"/>
      <c r="B264" s="143"/>
      <c r="C264" s="131"/>
      <c r="D264" s="143"/>
    </row>
    <row r="265" spans="1:4" ht="12.75">
      <c r="A265" s="142"/>
      <c r="B265" s="143"/>
      <c r="C265" s="131"/>
      <c r="D265" s="143"/>
    </row>
    <row r="266" spans="1:4" ht="12.75">
      <c r="A266" s="142"/>
      <c r="B266" s="143"/>
      <c r="C266" s="131"/>
      <c r="D266" s="143"/>
    </row>
    <row r="267" spans="1:4" ht="12.75">
      <c r="A267" s="142"/>
      <c r="B267" s="143"/>
      <c r="C267" s="131"/>
      <c r="D267" s="143"/>
    </row>
    <row r="268" spans="1:4" ht="12.75">
      <c r="A268" s="142"/>
      <c r="B268" s="143"/>
      <c r="C268" s="131"/>
      <c r="D268" s="143"/>
    </row>
    <row r="269" spans="1:4" ht="12.75">
      <c r="A269" s="142"/>
      <c r="B269" s="143"/>
      <c r="C269" s="131"/>
      <c r="D269" s="143"/>
    </row>
    <row r="270" spans="1:4" ht="12.75">
      <c r="A270" s="142"/>
      <c r="B270" s="143"/>
      <c r="C270" s="131"/>
      <c r="D270" s="143"/>
    </row>
    <row r="271" spans="1:4" ht="12.75">
      <c r="A271" s="142"/>
      <c r="B271" s="143"/>
      <c r="C271" s="131"/>
      <c r="D271" s="143"/>
    </row>
    <row r="272" spans="1:4" ht="12.75">
      <c r="A272" s="142"/>
      <c r="B272" s="143"/>
      <c r="C272" s="131"/>
      <c r="D272" s="143"/>
    </row>
    <row r="273" spans="1:4" ht="12.75">
      <c r="A273" s="142"/>
      <c r="B273" s="143"/>
      <c r="C273" s="131"/>
      <c r="D273" s="143"/>
    </row>
    <row r="274" spans="1:4" ht="12.75">
      <c r="A274" s="142"/>
      <c r="B274" s="143"/>
      <c r="C274" s="131"/>
      <c r="D274" s="143"/>
    </row>
    <row r="275" spans="1:4" ht="12.75">
      <c r="A275" s="142"/>
      <c r="B275" s="143"/>
      <c r="C275" s="131"/>
      <c r="D275" s="143"/>
    </row>
    <row r="276" spans="1:4" ht="12.75">
      <c r="A276" s="142"/>
      <c r="B276" s="143"/>
      <c r="C276" s="131"/>
      <c r="D276" s="143"/>
    </row>
    <row r="277" spans="1:4" ht="12.75">
      <c r="A277" s="142"/>
      <c r="B277" s="143"/>
      <c r="C277" s="131"/>
      <c r="D277" s="143"/>
    </row>
    <row r="278" spans="1:4" ht="12.75">
      <c r="A278" s="142"/>
      <c r="B278" s="143"/>
      <c r="C278" s="131"/>
      <c r="D278" s="143"/>
    </row>
    <row r="279" spans="1:4" ht="12.75">
      <c r="A279" s="142"/>
      <c r="B279" s="143"/>
      <c r="C279" s="131"/>
      <c r="D279" s="143"/>
    </row>
    <row r="280" spans="1:4" ht="12.75">
      <c r="A280" s="142"/>
      <c r="B280" s="143"/>
      <c r="C280" s="131"/>
      <c r="D280" s="143"/>
    </row>
    <row r="281" spans="1:4" ht="12.75">
      <c r="A281" s="142"/>
      <c r="B281" s="143"/>
      <c r="C281" s="131"/>
      <c r="D281" s="143"/>
    </row>
    <row r="282" spans="1:4" ht="12.75">
      <c r="A282" s="142"/>
      <c r="B282" s="143"/>
      <c r="C282" s="131"/>
      <c r="D282" s="143"/>
    </row>
    <row r="283" spans="1:4" ht="12.75">
      <c r="A283" s="142"/>
      <c r="B283" s="143"/>
      <c r="C283" s="131"/>
      <c r="D283" s="143"/>
    </row>
    <row r="284" spans="1:4" ht="12.75">
      <c r="A284" s="142"/>
      <c r="B284" s="143"/>
      <c r="C284" s="131"/>
      <c r="D284" s="143"/>
    </row>
    <row r="285" spans="1:4" ht="12.75">
      <c r="A285" s="142"/>
      <c r="B285" s="143"/>
      <c r="C285" s="142"/>
      <c r="D285" s="143"/>
    </row>
    <row r="286" spans="1:4" ht="12.75">
      <c r="A286" s="142"/>
      <c r="B286" s="143"/>
      <c r="C286" s="142"/>
      <c r="D286" s="143"/>
    </row>
    <row r="287" spans="1:4" ht="12.75">
      <c r="A287" s="142"/>
      <c r="B287" s="143"/>
      <c r="C287" s="142"/>
      <c r="D287" s="143"/>
    </row>
    <row r="288" spans="1:4" ht="12.75">
      <c r="A288" s="142"/>
      <c r="B288" s="143"/>
      <c r="C288" s="142"/>
      <c r="D288" s="143"/>
    </row>
    <row r="289" spans="1:4" ht="12.75">
      <c r="A289" s="142"/>
      <c r="B289" s="143"/>
      <c r="C289" s="142"/>
      <c r="D289" s="143"/>
    </row>
    <row r="290" spans="1:4" ht="12.75">
      <c r="A290" s="142"/>
      <c r="B290" s="143"/>
      <c r="C290" s="142"/>
      <c r="D290" s="143"/>
    </row>
    <row r="291" spans="1:4" ht="12.75">
      <c r="A291" s="142"/>
      <c r="B291" s="143"/>
      <c r="C291" s="142"/>
      <c r="D291" s="143"/>
    </row>
    <row r="292" spans="1:4" ht="12.75">
      <c r="A292" s="142"/>
      <c r="B292" s="143"/>
      <c r="C292" s="142"/>
      <c r="D292" s="143"/>
    </row>
    <row r="293" spans="1:4" ht="12.75">
      <c r="A293" s="142"/>
      <c r="B293" s="143"/>
      <c r="C293" s="142"/>
      <c r="D293" s="143"/>
    </row>
    <row r="294" spans="1:4" ht="12.75">
      <c r="A294" s="142"/>
      <c r="B294" s="143"/>
      <c r="C294" s="142"/>
      <c r="D294" s="143"/>
    </row>
    <row r="295" spans="1:4" ht="12.75">
      <c r="A295" s="142"/>
      <c r="B295" s="143"/>
      <c r="C295" s="142"/>
      <c r="D295" s="143"/>
    </row>
    <row r="296" spans="1:4" ht="12.75">
      <c r="A296" s="142"/>
      <c r="B296" s="143"/>
      <c r="C296" s="142"/>
      <c r="D296" s="143"/>
    </row>
    <row r="297" spans="1:4" ht="12.75">
      <c r="A297" s="142"/>
      <c r="B297" s="143"/>
      <c r="C297" s="142"/>
      <c r="D297" s="143"/>
    </row>
    <row r="298" spans="1:4" ht="12.75">
      <c r="A298" s="142"/>
      <c r="B298" s="143"/>
      <c r="C298" s="142"/>
      <c r="D298" s="143"/>
    </row>
    <row r="299" spans="1:4" ht="12.75">
      <c r="A299" s="142"/>
      <c r="B299" s="143"/>
      <c r="C299" s="142"/>
      <c r="D299" s="143"/>
    </row>
    <row r="300" spans="1:4" ht="12.75">
      <c r="A300" s="142"/>
      <c r="B300" s="143"/>
      <c r="C300" s="142"/>
      <c r="D300" s="143"/>
    </row>
    <row r="301" spans="1:4" ht="12.75">
      <c r="A301" s="142"/>
      <c r="B301" s="143"/>
      <c r="C301" s="142"/>
      <c r="D301" s="143"/>
    </row>
    <row r="302" spans="1:4" ht="12.75">
      <c r="A302" s="142"/>
      <c r="B302" s="143"/>
      <c r="C302" s="142"/>
      <c r="D302" s="143"/>
    </row>
    <row r="303" spans="1:4" ht="12.75">
      <c r="A303" s="142"/>
      <c r="B303" s="143"/>
      <c r="C303" s="142"/>
      <c r="D303" s="143"/>
    </row>
    <row r="304" spans="1:4" ht="12.75">
      <c r="A304" s="142"/>
      <c r="B304" s="143"/>
      <c r="C304" s="142"/>
      <c r="D304" s="143"/>
    </row>
    <row r="305" spans="1:4" ht="12.75">
      <c r="A305" s="142"/>
      <c r="B305" s="143"/>
      <c r="C305" s="142"/>
      <c r="D305" s="143"/>
    </row>
    <row r="306" spans="1:4" ht="12.75">
      <c r="A306" s="142"/>
      <c r="B306" s="143"/>
      <c r="C306" s="142"/>
      <c r="D306" s="143"/>
    </row>
    <row r="307" spans="1:4" ht="12.75">
      <c r="A307" s="142"/>
      <c r="B307" s="143"/>
      <c r="C307" s="142"/>
      <c r="D307" s="143"/>
    </row>
    <row r="308" spans="1:4" ht="12.75">
      <c r="A308" s="142"/>
      <c r="B308" s="143"/>
      <c r="C308" s="142"/>
      <c r="D308" s="143"/>
    </row>
    <row r="309" spans="1:4" ht="12.75">
      <c r="A309" s="142"/>
      <c r="B309" s="143"/>
      <c r="C309" s="142"/>
      <c r="D309" s="143"/>
    </row>
    <row r="310" spans="1:4" ht="12.75">
      <c r="A310" s="142"/>
      <c r="B310" s="143"/>
      <c r="C310" s="142"/>
      <c r="D310" s="143"/>
    </row>
    <row r="311" spans="1:4" ht="12.75">
      <c r="A311" s="142"/>
      <c r="B311" s="143"/>
      <c r="C311" s="142"/>
      <c r="D311" s="143"/>
    </row>
    <row r="312" spans="1:4" ht="12.75">
      <c r="A312" s="142"/>
      <c r="B312" s="143"/>
      <c r="C312" s="142"/>
      <c r="D312" s="143"/>
    </row>
    <row r="313" spans="1:4" ht="12.75">
      <c r="A313" s="142"/>
      <c r="B313" s="143"/>
      <c r="C313" s="142"/>
      <c r="D313" s="143"/>
    </row>
    <row r="314" spans="1:4" ht="12.75">
      <c r="A314" s="142"/>
      <c r="B314" s="143"/>
      <c r="C314" s="142"/>
      <c r="D314" s="143"/>
    </row>
    <row r="315" spans="1:4" ht="12.75">
      <c r="A315" s="142"/>
      <c r="B315" s="143"/>
      <c r="C315" s="142"/>
      <c r="D315" s="143"/>
    </row>
    <row r="316" spans="1:4" ht="12.75">
      <c r="A316" s="142"/>
      <c r="B316" s="143"/>
      <c r="C316" s="142"/>
      <c r="D316" s="143"/>
    </row>
    <row r="317" spans="1:4" ht="12.75">
      <c r="A317" s="142"/>
      <c r="B317" s="143"/>
      <c r="C317" s="142"/>
      <c r="D317" s="143"/>
    </row>
    <row r="318" spans="1:4" ht="12.75">
      <c r="A318" s="142"/>
      <c r="B318" s="143"/>
      <c r="C318" s="142"/>
      <c r="D318" s="143"/>
    </row>
    <row r="319" spans="1:4" ht="12.75">
      <c r="A319" s="142"/>
      <c r="B319" s="143"/>
      <c r="C319" s="142"/>
      <c r="D319" s="143"/>
    </row>
    <row r="320" spans="1:4" ht="12.75">
      <c r="A320" s="142"/>
      <c r="B320" s="143"/>
      <c r="C320" s="142"/>
      <c r="D320" s="143"/>
    </row>
    <row r="321" spans="1:4" ht="12.75">
      <c r="A321" s="142"/>
      <c r="B321" s="143"/>
      <c r="C321" s="142"/>
      <c r="D321" s="143"/>
    </row>
    <row r="322" spans="1:4" ht="12.75">
      <c r="A322" s="142"/>
      <c r="B322" s="143"/>
      <c r="C322" s="142"/>
      <c r="D322" s="143"/>
    </row>
    <row r="323" spans="1:4" ht="12.75">
      <c r="A323" s="142"/>
      <c r="B323" s="143"/>
      <c r="C323" s="142"/>
      <c r="D323" s="143"/>
    </row>
    <row r="324" spans="1:4" ht="12.75">
      <c r="A324" s="142"/>
      <c r="B324" s="143"/>
      <c r="C324" s="142"/>
      <c r="D324" s="143"/>
    </row>
    <row r="325" spans="1:4" ht="12.75">
      <c r="A325" s="142"/>
      <c r="B325" s="143"/>
      <c r="C325" s="142"/>
      <c r="D325" s="143"/>
    </row>
    <row r="326" spans="1:4" ht="12.75">
      <c r="A326" s="142"/>
      <c r="B326" s="143"/>
      <c r="C326" s="142"/>
      <c r="D326" s="143"/>
    </row>
    <row r="327" spans="1:4" ht="12.75">
      <c r="A327" s="142"/>
      <c r="B327" s="143"/>
      <c r="C327" s="142"/>
      <c r="D327" s="143"/>
    </row>
    <row r="328" spans="1:4" ht="12.75">
      <c r="A328" s="142"/>
      <c r="B328" s="143"/>
      <c r="C328" s="142"/>
      <c r="D328" s="143"/>
    </row>
    <row r="329" spans="1:4" ht="12.75">
      <c r="A329" s="142"/>
      <c r="B329" s="143"/>
      <c r="C329" s="142"/>
      <c r="D329" s="143"/>
    </row>
    <row r="330" spans="1:4" ht="12.75">
      <c r="A330" s="142"/>
      <c r="B330" s="143"/>
      <c r="C330" s="142"/>
      <c r="D330" s="143"/>
    </row>
    <row r="331" spans="1:4" ht="12.75">
      <c r="A331" s="142"/>
      <c r="B331" s="143"/>
      <c r="C331" s="142"/>
      <c r="D331" s="143"/>
    </row>
    <row r="332" spans="1:4" ht="12.75">
      <c r="A332" s="142"/>
      <c r="B332" s="143"/>
      <c r="C332" s="142"/>
      <c r="D332" s="143"/>
    </row>
    <row r="333" spans="1:4" ht="12.75">
      <c r="A333" s="142"/>
      <c r="B333" s="143"/>
      <c r="C333" s="142"/>
      <c r="D333" s="143"/>
    </row>
    <row r="334" spans="1:4" ht="12.75">
      <c r="A334" s="142"/>
      <c r="B334" s="143"/>
      <c r="C334" s="142"/>
      <c r="D334" s="143"/>
    </row>
    <row r="335" spans="1:4" ht="12.75">
      <c r="A335" s="142"/>
      <c r="B335" s="143"/>
      <c r="C335" s="142"/>
      <c r="D335" s="143"/>
    </row>
    <row r="336" spans="1:4" ht="12.75">
      <c r="A336" s="142"/>
      <c r="B336" s="143"/>
      <c r="C336" s="142"/>
      <c r="D336" s="143"/>
    </row>
    <row r="337" spans="1:4" ht="12.75">
      <c r="A337" s="142"/>
      <c r="B337" s="143"/>
      <c r="C337" s="142"/>
      <c r="D337" s="143"/>
    </row>
    <row r="338" spans="1:4" ht="12.75">
      <c r="A338" s="142"/>
      <c r="B338" s="143"/>
      <c r="C338" s="142"/>
      <c r="D338" s="143"/>
    </row>
    <row r="339" spans="1:4" ht="12.75">
      <c r="A339" s="142"/>
      <c r="B339" s="143"/>
      <c r="C339" s="142"/>
      <c r="D339" s="143"/>
    </row>
    <row r="340" spans="1:4" ht="12.75">
      <c r="A340" s="142"/>
      <c r="B340" s="143"/>
      <c r="C340" s="142"/>
      <c r="D340" s="143"/>
    </row>
    <row r="341" spans="1:4" ht="12.75">
      <c r="A341" s="142"/>
      <c r="B341" s="143"/>
      <c r="C341" s="142"/>
      <c r="D341" s="143"/>
    </row>
    <row r="342" spans="1:4" ht="12.75">
      <c r="A342" s="142"/>
      <c r="B342" s="143"/>
      <c r="C342" s="142"/>
      <c r="D342" s="143"/>
    </row>
    <row r="343" spans="1:4" ht="12.75">
      <c r="A343" s="142"/>
      <c r="B343" s="143"/>
      <c r="C343" s="142"/>
      <c r="D343" s="143"/>
    </row>
    <row r="344" spans="1:4" ht="12.75">
      <c r="A344" s="142"/>
      <c r="B344" s="143"/>
      <c r="C344" s="142"/>
      <c r="D344" s="143"/>
    </row>
    <row r="345" spans="1:4" ht="12.75">
      <c r="A345" s="142"/>
      <c r="B345" s="143"/>
      <c r="C345" s="142"/>
      <c r="D345" s="143"/>
    </row>
    <row r="346" spans="1:4" ht="12.75">
      <c r="A346" s="142"/>
      <c r="B346" s="143"/>
      <c r="C346" s="142"/>
      <c r="D346" s="143"/>
    </row>
    <row r="347" spans="1:4" ht="12.75">
      <c r="A347" s="142"/>
      <c r="B347" s="143"/>
      <c r="C347" s="142"/>
      <c r="D347" s="143"/>
    </row>
    <row r="348" spans="1:4" ht="12.75">
      <c r="A348" s="142"/>
      <c r="B348" s="143"/>
      <c r="C348" s="142"/>
      <c r="D348" s="143"/>
    </row>
    <row r="349" spans="1:4" ht="12.75">
      <c r="A349" s="142"/>
      <c r="B349" s="143"/>
      <c r="C349" s="142"/>
      <c r="D349" s="143"/>
    </row>
    <row r="350" spans="1:4" ht="12.75">
      <c r="A350" s="142"/>
      <c r="B350" s="143"/>
      <c r="C350" s="142"/>
      <c r="D350" s="143"/>
    </row>
    <row r="351" spans="1:4" ht="12.75">
      <c r="A351" s="142"/>
      <c r="B351" s="143"/>
      <c r="C351" s="142"/>
      <c r="D351" s="143"/>
    </row>
    <row r="352" spans="1:4" ht="12.75">
      <c r="A352" s="142"/>
      <c r="B352" s="143"/>
      <c r="C352" s="142"/>
      <c r="D352" s="143"/>
    </row>
    <row r="353" spans="1:4" ht="12.75">
      <c r="A353" s="142"/>
      <c r="B353" s="143"/>
      <c r="C353" s="142"/>
      <c r="D353" s="143"/>
    </row>
    <row r="354" spans="1:4" ht="12.75">
      <c r="A354" s="142"/>
      <c r="B354" s="143"/>
      <c r="C354" s="142"/>
      <c r="D354" s="143"/>
    </row>
    <row r="355" spans="1:4" ht="12.75">
      <c r="A355" s="142"/>
      <c r="B355" s="143"/>
      <c r="C355" s="142"/>
      <c r="D355" s="143"/>
    </row>
    <row r="356" spans="1:4" ht="12.75">
      <c r="A356" s="142"/>
      <c r="B356" s="143"/>
      <c r="C356" s="142"/>
      <c r="D356" s="143"/>
    </row>
    <row r="357" spans="1:4" ht="12.75">
      <c r="A357" s="142"/>
      <c r="B357" s="143"/>
      <c r="C357" s="142"/>
      <c r="D357" s="143"/>
    </row>
    <row r="358" spans="1:4" ht="12.75">
      <c r="A358" s="142"/>
      <c r="B358" s="143"/>
      <c r="C358" s="142"/>
      <c r="D358" s="143"/>
    </row>
    <row r="359" spans="1:4" ht="12.75">
      <c r="A359" s="142"/>
      <c r="B359" s="143"/>
      <c r="C359" s="142"/>
      <c r="D359" s="143"/>
    </row>
    <row r="360" spans="1:4" ht="12.75">
      <c r="A360" s="142"/>
      <c r="B360" s="143"/>
      <c r="C360" s="142"/>
      <c r="D360" s="143"/>
    </row>
    <row r="361" spans="1:4" ht="12.75">
      <c r="A361" s="142"/>
      <c r="B361" s="143"/>
      <c r="C361" s="142"/>
      <c r="D361" s="143"/>
    </row>
    <row r="362" spans="1:4" ht="12.75">
      <c r="A362" s="142"/>
      <c r="B362" s="143"/>
      <c r="C362" s="142"/>
      <c r="D362" s="143"/>
    </row>
    <row r="363" spans="1:4" ht="12.75">
      <c r="A363" s="142"/>
      <c r="B363" s="143"/>
      <c r="C363" s="142"/>
      <c r="D363" s="143"/>
    </row>
    <row r="364" spans="1:4" ht="12.75">
      <c r="A364" s="142"/>
      <c r="B364" s="143"/>
      <c r="C364" s="142"/>
      <c r="D364" s="143"/>
    </row>
    <row r="365" spans="1:4" ht="12.75">
      <c r="A365" s="142"/>
      <c r="B365" s="143"/>
      <c r="C365" s="142"/>
      <c r="D365" s="143"/>
    </row>
    <row r="366" spans="1:4" ht="12.75">
      <c r="A366" s="142"/>
      <c r="B366" s="143"/>
      <c r="C366" s="142"/>
      <c r="D366" s="143"/>
    </row>
    <row r="367" spans="1:4" ht="12.75">
      <c r="A367" s="142"/>
      <c r="B367" s="143"/>
      <c r="C367" s="142"/>
      <c r="D367" s="143"/>
    </row>
    <row r="368" spans="1:4" ht="12.75">
      <c r="A368" s="142"/>
      <c r="B368" s="143"/>
      <c r="C368" s="142"/>
      <c r="D368" s="143"/>
    </row>
    <row r="369" spans="1:4" ht="12.75">
      <c r="A369" s="142"/>
      <c r="B369" s="143"/>
      <c r="C369" s="142"/>
      <c r="D369" s="143"/>
    </row>
    <row r="370" spans="1:4" ht="12.75">
      <c r="A370" s="142"/>
      <c r="B370" s="143"/>
      <c r="C370" s="142"/>
      <c r="D370" s="143"/>
    </row>
    <row r="371" spans="1:4" ht="12.75">
      <c r="A371" s="142"/>
      <c r="B371" s="143"/>
      <c r="C371" s="142"/>
      <c r="D371" s="143"/>
    </row>
    <row r="372" spans="1:4" ht="12.75">
      <c r="A372" s="142"/>
      <c r="B372" s="143"/>
      <c r="C372" s="142"/>
      <c r="D372" s="143"/>
    </row>
    <row r="373" spans="1:4" ht="12.75">
      <c r="A373" s="142"/>
      <c r="B373" s="143"/>
      <c r="C373" s="142"/>
      <c r="D373" s="143"/>
    </row>
    <row r="374" spans="1:4" ht="12.75">
      <c r="A374" s="142"/>
      <c r="B374" s="143"/>
      <c r="C374" s="142"/>
      <c r="D374" s="143"/>
    </row>
    <row r="375" spans="1:4" ht="12.75">
      <c r="A375" s="142"/>
      <c r="B375" s="143"/>
      <c r="C375" s="142"/>
      <c r="D375" s="143"/>
    </row>
    <row r="376" spans="1:4" ht="12.75">
      <c r="A376" s="142"/>
      <c r="B376" s="143"/>
      <c r="C376" s="142"/>
      <c r="D376" s="143"/>
    </row>
    <row r="377" spans="1:4" ht="12.75">
      <c r="A377" s="142"/>
      <c r="B377" s="143"/>
      <c r="C377" s="142"/>
      <c r="D377" s="143"/>
    </row>
    <row r="378" spans="1:4" ht="12.75">
      <c r="A378" s="142"/>
      <c r="B378" s="143"/>
      <c r="C378" s="142"/>
      <c r="D378" s="143"/>
    </row>
    <row r="379" spans="1:4" ht="12.75">
      <c r="A379" s="142"/>
      <c r="B379" s="143"/>
      <c r="C379" s="142"/>
      <c r="D379" s="143"/>
    </row>
    <row r="380" spans="1:4" ht="12.75">
      <c r="A380" s="142"/>
      <c r="B380" s="143"/>
      <c r="C380" s="142"/>
      <c r="D380" s="143"/>
    </row>
    <row r="381" spans="1:4" ht="12.75">
      <c r="A381" s="142"/>
      <c r="B381" s="143"/>
      <c r="C381" s="142"/>
      <c r="D381" s="143"/>
    </row>
    <row r="382" spans="1:4" ht="12.75">
      <c r="A382" s="142"/>
      <c r="B382" s="143"/>
      <c r="C382" s="142"/>
      <c r="D382" s="143"/>
    </row>
    <row r="383" spans="1:4" ht="12.75">
      <c r="A383" s="142"/>
      <c r="B383" s="143"/>
      <c r="C383" s="142"/>
      <c r="D383" s="143"/>
    </row>
    <row r="384" spans="1:4" ht="12.75">
      <c r="A384" s="142"/>
      <c r="B384" s="143"/>
      <c r="C384" s="142"/>
      <c r="D384" s="143"/>
    </row>
    <row r="385" spans="1:4" ht="12.75">
      <c r="A385" s="142"/>
      <c r="B385" s="143"/>
      <c r="C385" s="142"/>
      <c r="D385" s="143"/>
    </row>
    <row r="386" spans="1:4" ht="12.75">
      <c r="A386" s="142"/>
      <c r="B386" s="143"/>
      <c r="C386" s="142"/>
      <c r="D386" s="143"/>
    </row>
    <row r="387" spans="1:4" ht="12.75">
      <c r="A387" s="142"/>
      <c r="B387" s="143"/>
      <c r="C387" s="142"/>
      <c r="D387" s="143"/>
    </row>
    <row r="388" spans="1:4" ht="12.75">
      <c r="A388" s="142"/>
      <c r="B388" s="143"/>
      <c r="C388" s="142"/>
      <c r="D388" s="143"/>
    </row>
    <row r="389" spans="1:4" ht="12.75">
      <c r="A389" s="142"/>
      <c r="B389" s="143"/>
      <c r="C389" s="142"/>
      <c r="D389" s="143"/>
    </row>
    <row r="390" spans="1:4" ht="12.75">
      <c r="A390" s="142"/>
      <c r="B390" s="143"/>
      <c r="C390" s="142"/>
      <c r="D390" s="143"/>
    </row>
    <row r="391" spans="1:4" ht="12.75">
      <c r="A391" s="142"/>
      <c r="B391" s="143"/>
      <c r="C391" s="142"/>
      <c r="D391" s="143"/>
    </row>
    <row r="392" spans="1:4" ht="12.75">
      <c r="A392" s="142"/>
      <c r="B392" s="143"/>
      <c r="C392" s="142"/>
      <c r="D392" s="143"/>
    </row>
    <row r="393" spans="1:4" ht="12.75">
      <c r="A393" s="142"/>
      <c r="B393" s="143"/>
      <c r="C393" s="142"/>
      <c r="D393" s="143"/>
    </row>
    <row r="394" spans="1:4" ht="12.75">
      <c r="A394" s="142"/>
      <c r="B394" s="143"/>
      <c r="C394" s="142"/>
      <c r="D394" s="143"/>
    </row>
    <row r="395" spans="1:4" ht="12.75">
      <c r="A395" s="142"/>
      <c r="B395" s="143"/>
      <c r="C395" s="142"/>
      <c r="D395" s="143"/>
    </row>
    <row r="396" spans="1:4" ht="12.75">
      <c r="A396" s="142"/>
      <c r="B396" s="143"/>
      <c r="C396" s="142"/>
      <c r="D396" s="143"/>
    </row>
    <row r="397" spans="1:4" ht="12.75">
      <c r="A397" s="142"/>
      <c r="B397" s="143"/>
      <c r="C397" s="142"/>
      <c r="D397" s="143"/>
    </row>
    <row r="398" spans="1:4" ht="12.75">
      <c r="A398" s="142"/>
      <c r="B398" s="143"/>
      <c r="C398" s="142"/>
      <c r="D398" s="143"/>
    </row>
    <row r="399" spans="1:4" ht="12.75">
      <c r="A399" s="142"/>
      <c r="B399" s="143"/>
      <c r="C399" s="142"/>
      <c r="D399" s="143"/>
    </row>
    <row r="400" spans="1:4" ht="12.75">
      <c r="A400" s="142"/>
      <c r="B400" s="143"/>
      <c r="C400" s="142"/>
      <c r="D400" s="143"/>
    </row>
    <row r="401" spans="1:4" ht="12.75">
      <c r="A401" s="142"/>
      <c r="B401" s="143"/>
      <c r="C401" s="142"/>
      <c r="D401" s="143"/>
    </row>
    <row r="402" spans="1:4" ht="12.75">
      <c r="A402" s="142"/>
      <c r="B402" s="143"/>
      <c r="C402" s="142"/>
      <c r="D402" s="143"/>
    </row>
    <row r="403" spans="1:4" ht="12.75">
      <c r="A403" s="142"/>
      <c r="B403" s="143"/>
      <c r="C403" s="142"/>
      <c r="D403" s="143"/>
    </row>
    <row r="404" spans="1:4" ht="12.75">
      <c r="A404" s="142"/>
      <c r="B404" s="143"/>
      <c r="C404" s="142"/>
      <c r="D404" s="143"/>
    </row>
    <row r="405" spans="1:4" ht="12.75">
      <c r="A405" s="142"/>
      <c r="B405" s="143"/>
      <c r="C405" s="142"/>
      <c r="D405" s="143"/>
    </row>
    <row r="406" spans="1:4" ht="12.75">
      <c r="A406" s="142"/>
      <c r="B406" s="143"/>
      <c r="C406" s="142"/>
      <c r="D406" s="143"/>
    </row>
    <row r="407" spans="1:4" ht="12.75">
      <c r="A407" s="142"/>
      <c r="B407" s="143"/>
      <c r="C407" s="142"/>
      <c r="D407" s="143"/>
    </row>
    <row r="408" spans="1:4" ht="12.75">
      <c r="A408" s="142"/>
      <c r="B408" s="143"/>
      <c r="C408" s="142"/>
      <c r="D408" s="143"/>
    </row>
    <row r="409" spans="1:4" ht="12.75">
      <c r="A409" s="142"/>
      <c r="B409" s="143"/>
      <c r="C409" s="142"/>
      <c r="D409" s="143"/>
    </row>
    <row r="410" spans="1:4" ht="12.75">
      <c r="A410" s="142"/>
      <c r="B410" s="143"/>
      <c r="C410" s="142"/>
      <c r="D410" s="143"/>
    </row>
    <row r="411" spans="1:4" ht="12.75">
      <c r="A411" s="142"/>
      <c r="B411" s="143"/>
      <c r="C411" s="142"/>
      <c r="D411" s="143"/>
    </row>
    <row r="412" spans="1:4" ht="12.75">
      <c r="A412" s="142"/>
      <c r="B412" s="143"/>
      <c r="C412" s="142"/>
      <c r="D412" s="143"/>
    </row>
    <row r="413" spans="1:4" ht="12.75">
      <c r="A413" s="142"/>
      <c r="B413" s="143"/>
      <c r="C413" s="142"/>
      <c r="D413" s="143"/>
    </row>
    <row r="414" spans="1:4" ht="12.75">
      <c r="A414" s="142"/>
      <c r="B414" s="143"/>
      <c r="C414" s="142"/>
      <c r="D414" s="143"/>
    </row>
    <row r="415" spans="1:4" ht="12.75">
      <c r="A415" s="142"/>
      <c r="B415" s="143"/>
      <c r="C415" s="142"/>
      <c r="D415" s="143"/>
    </row>
    <row r="416" spans="1:4" ht="12.75">
      <c r="A416" s="142"/>
      <c r="B416" s="143"/>
      <c r="C416" s="142"/>
      <c r="D416" s="143"/>
    </row>
    <row r="417" spans="1:4" ht="12.75">
      <c r="A417" s="142"/>
      <c r="B417" s="143"/>
      <c r="C417" s="142"/>
      <c r="D417" s="143"/>
    </row>
    <row r="418" spans="1:4" ht="12.75">
      <c r="A418" s="142"/>
      <c r="B418" s="143"/>
      <c r="C418" s="142"/>
      <c r="D418" s="143"/>
    </row>
    <row r="419" spans="1:4" ht="12.75">
      <c r="A419" s="142"/>
      <c r="B419" s="143"/>
      <c r="C419" s="142"/>
      <c r="D419" s="143"/>
    </row>
    <row r="420" spans="1:4" ht="12.75">
      <c r="A420" s="142"/>
      <c r="B420" s="143"/>
      <c r="C420" s="142"/>
      <c r="D420" s="143"/>
    </row>
    <row r="421" spans="1:4" ht="12.75">
      <c r="A421" s="142"/>
      <c r="B421" s="143"/>
      <c r="C421" s="142"/>
      <c r="D421" s="143"/>
    </row>
    <row r="422" spans="1:4" ht="12.75">
      <c r="A422" s="142"/>
      <c r="B422" s="143"/>
      <c r="C422" s="142"/>
      <c r="D422" s="143"/>
    </row>
    <row r="423" spans="1:4" ht="12.75">
      <c r="A423" s="142"/>
      <c r="B423" s="143"/>
      <c r="C423" s="142"/>
      <c r="D423" s="143"/>
    </row>
    <row r="424" spans="1:4" ht="12.75">
      <c r="A424" s="142"/>
      <c r="B424" s="143"/>
      <c r="C424" s="142"/>
      <c r="D424" s="143"/>
    </row>
    <row r="425" spans="1:4" ht="12.75">
      <c r="A425" s="142"/>
      <c r="B425" s="143"/>
      <c r="C425" s="142"/>
      <c r="D425" s="143"/>
    </row>
    <row r="426" spans="1:4" ht="12.75">
      <c r="A426" s="142"/>
      <c r="B426" s="143"/>
      <c r="C426" s="142"/>
      <c r="D426" s="143"/>
    </row>
    <row r="427" spans="1:4" ht="12.75">
      <c r="A427" s="142"/>
      <c r="B427" s="143"/>
      <c r="C427" s="142"/>
      <c r="D427" s="143"/>
    </row>
    <row r="428" spans="1:4" ht="12.75">
      <c r="A428" s="142"/>
      <c r="B428" s="143"/>
      <c r="C428" s="142"/>
      <c r="D428" s="143"/>
    </row>
    <row r="429" spans="1:4" ht="12.75">
      <c r="A429" s="142"/>
      <c r="B429" s="143"/>
      <c r="C429" s="142"/>
      <c r="D429" s="143"/>
    </row>
    <row r="430" spans="1:4" ht="12.75">
      <c r="A430" s="142"/>
      <c r="B430" s="143"/>
      <c r="C430" s="142"/>
      <c r="D430" s="143"/>
    </row>
    <row r="431" spans="1:4" ht="12.75">
      <c r="A431" s="142"/>
      <c r="B431" s="143"/>
      <c r="C431" s="142"/>
      <c r="D431" s="143"/>
    </row>
    <row r="432" spans="1:4" ht="12.75">
      <c r="A432" s="142"/>
      <c r="B432" s="143"/>
      <c r="C432" s="142"/>
      <c r="D432" s="143"/>
    </row>
    <row r="433" spans="1:4" ht="12.75">
      <c r="A433" s="142"/>
      <c r="B433" s="143"/>
      <c r="C433" s="142"/>
      <c r="D433" s="143"/>
    </row>
    <row r="434" spans="1:4" ht="12.75">
      <c r="A434" s="142"/>
      <c r="B434" s="143"/>
      <c r="C434" s="142"/>
      <c r="D434" s="143"/>
    </row>
    <row r="435" spans="1:4" ht="12.75">
      <c r="A435" s="142"/>
      <c r="B435" s="143"/>
      <c r="C435" s="142"/>
      <c r="D435" s="143"/>
    </row>
    <row r="436" spans="1:4" ht="12.75">
      <c r="A436" s="142"/>
      <c r="B436" s="143"/>
      <c r="C436" s="142"/>
      <c r="D436" s="143"/>
    </row>
    <row r="437" spans="1:4" ht="12.75">
      <c r="A437" s="142"/>
      <c r="B437" s="143"/>
      <c r="C437" s="142"/>
      <c r="D437" s="143"/>
    </row>
    <row r="438" spans="1:4" ht="12.75">
      <c r="A438" s="142"/>
      <c r="B438" s="143"/>
      <c r="C438" s="142"/>
      <c r="D438" s="143"/>
    </row>
    <row r="439" spans="1:4" ht="12.75">
      <c r="A439" s="142"/>
      <c r="B439" s="143"/>
      <c r="C439" s="142"/>
      <c r="D439" s="143"/>
    </row>
    <row r="440" spans="1:4" ht="12.75">
      <c r="A440" s="142"/>
      <c r="B440" s="143"/>
      <c r="C440" s="142"/>
      <c r="D440" s="143"/>
    </row>
    <row r="441" spans="1:4" ht="12.75">
      <c r="A441" s="142"/>
      <c r="B441" s="143"/>
      <c r="C441" s="142"/>
      <c r="D441" s="143"/>
    </row>
    <row r="442" spans="1:4" ht="12.75">
      <c r="A442" s="142"/>
      <c r="B442" s="143"/>
      <c r="C442" s="142"/>
      <c r="D442" s="143"/>
    </row>
    <row r="443" spans="1:4" ht="12.75">
      <c r="A443" s="142"/>
      <c r="B443" s="143"/>
      <c r="C443" s="142"/>
      <c r="D443" s="143"/>
    </row>
    <row r="444" spans="1:4" ht="12.75">
      <c r="A444" s="142"/>
      <c r="B444" s="143"/>
      <c r="C444" s="142"/>
      <c r="D444" s="143"/>
    </row>
    <row r="445" spans="1:4" ht="12.75">
      <c r="A445" s="142"/>
      <c r="B445" s="143"/>
      <c r="C445" s="142"/>
      <c r="D445" s="143"/>
    </row>
    <row r="446" spans="1:4" ht="12.75">
      <c r="A446" s="142"/>
      <c r="B446" s="143"/>
      <c r="C446" s="142"/>
      <c r="D446" s="143"/>
    </row>
    <row r="447" spans="1:4" ht="12.75">
      <c r="A447" s="142"/>
      <c r="B447" s="143"/>
      <c r="C447" s="142"/>
      <c r="D447" s="143"/>
    </row>
    <row r="448" spans="1:4" ht="12.75">
      <c r="A448" s="142"/>
      <c r="B448" s="143"/>
      <c r="C448" s="142"/>
      <c r="D448" s="143"/>
    </row>
    <row r="449" spans="1:4" ht="12.75">
      <c r="A449" s="142"/>
      <c r="B449" s="143"/>
      <c r="C449" s="142"/>
      <c r="D449" s="143"/>
    </row>
    <row r="450" spans="1:4" ht="12.75">
      <c r="A450" s="142"/>
      <c r="B450" s="143"/>
      <c r="C450" s="142"/>
      <c r="D450" s="143"/>
    </row>
    <row r="451" spans="1:4" ht="12.75">
      <c r="A451" s="142"/>
      <c r="B451" s="143"/>
      <c r="C451" s="142"/>
      <c r="D451" s="143"/>
    </row>
    <row r="452" spans="1:4" ht="12.75">
      <c r="A452" s="142"/>
      <c r="B452" s="143"/>
      <c r="C452" s="142"/>
      <c r="D452" s="143"/>
    </row>
    <row r="453" spans="1:4" ht="12.75">
      <c r="A453" s="142"/>
      <c r="B453" s="143"/>
      <c r="C453" s="142"/>
      <c r="D453" s="143"/>
    </row>
    <row r="454" spans="1:4" ht="12.75">
      <c r="A454" s="142"/>
      <c r="B454" s="143"/>
      <c r="C454" s="142"/>
      <c r="D454" s="143"/>
    </row>
    <row r="455" spans="1:4" ht="12.75">
      <c r="A455" s="142"/>
      <c r="B455" s="143"/>
      <c r="C455" s="142"/>
      <c r="D455" s="143"/>
    </row>
    <row r="456" spans="1:4" ht="12.75">
      <c r="A456" s="142"/>
      <c r="B456" s="143"/>
      <c r="C456" s="142"/>
      <c r="D456" s="143"/>
    </row>
    <row r="457" spans="1:4" ht="12.75">
      <c r="A457" s="142"/>
      <c r="B457" s="143"/>
      <c r="C457" s="142"/>
      <c r="D457" s="143"/>
    </row>
    <row r="458" spans="1:4" ht="12.75">
      <c r="A458" s="142"/>
      <c r="B458" s="143"/>
      <c r="C458" s="142"/>
      <c r="D458" s="143"/>
    </row>
    <row r="459" spans="1:4" ht="12.75">
      <c r="A459" s="142"/>
      <c r="B459" s="143"/>
      <c r="C459" s="142"/>
      <c r="D459" s="143"/>
    </row>
    <row r="460" spans="1:4" ht="12.75">
      <c r="A460" s="142"/>
      <c r="B460" s="143"/>
      <c r="C460" s="142"/>
      <c r="D460" s="143"/>
    </row>
    <row r="461" spans="1:4" ht="12.75">
      <c r="A461" s="142"/>
      <c r="B461" s="143"/>
      <c r="C461" s="142"/>
      <c r="D461" s="143"/>
    </row>
    <row r="462" spans="1:4" ht="12.75">
      <c r="A462" s="142"/>
      <c r="B462" s="143"/>
      <c r="C462" s="142"/>
      <c r="D462" s="143"/>
    </row>
    <row r="463" spans="1:4" ht="12.75">
      <c r="A463" s="142"/>
      <c r="B463" s="143"/>
      <c r="C463" s="142"/>
      <c r="D463" s="143"/>
    </row>
    <row r="464" spans="1:4" ht="12.75">
      <c r="A464" s="142"/>
      <c r="B464" s="143"/>
      <c r="C464" s="142"/>
      <c r="D464" s="143"/>
    </row>
    <row r="465" spans="1:4" ht="12.75">
      <c r="A465" s="142"/>
      <c r="B465" s="143"/>
      <c r="C465" s="142"/>
      <c r="D465" s="143"/>
    </row>
    <row r="466" spans="1:4" ht="12.75">
      <c r="A466" s="142"/>
      <c r="B466" s="143"/>
      <c r="C466" s="142"/>
      <c r="D466" s="143"/>
    </row>
    <row r="467" spans="1:4" ht="12.75">
      <c r="A467" s="142"/>
      <c r="B467" s="143"/>
      <c r="C467" s="142"/>
      <c r="D467" s="143"/>
    </row>
    <row r="468" spans="1:4" ht="12.75">
      <c r="A468" s="142"/>
      <c r="B468" s="143"/>
      <c r="C468" s="142"/>
      <c r="D468" s="143"/>
    </row>
    <row r="469" spans="1:4" ht="12.75">
      <c r="A469" s="142"/>
      <c r="B469" s="143"/>
      <c r="C469" s="142"/>
      <c r="D469" s="143"/>
    </row>
    <row r="470" spans="1:4" ht="12.75">
      <c r="A470" s="142"/>
      <c r="B470" s="143"/>
      <c r="C470" s="142"/>
      <c r="D470" s="143"/>
    </row>
    <row r="471" spans="1:4" ht="12.75">
      <c r="A471" s="142"/>
      <c r="B471" s="143"/>
      <c r="C471" s="142"/>
      <c r="D471" s="143"/>
    </row>
    <row r="472" spans="1:4" ht="12.75">
      <c r="A472" s="142"/>
      <c r="B472" s="143"/>
      <c r="C472" s="142"/>
      <c r="D472" s="143"/>
    </row>
    <row r="473" spans="1:4" ht="12.75">
      <c r="A473" s="142"/>
      <c r="B473" s="143"/>
      <c r="C473" s="142"/>
      <c r="D473" s="143"/>
    </row>
    <row r="474" spans="1:4" ht="12.75">
      <c r="A474" s="142"/>
      <c r="B474" s="143"/>
      <c r="C474" s="142"/>
      <c r="D474" s="143"/>
    </row>
    <row r="475" spans="1:4" ht="12.75">
      <c r="A475" s="142"/>
      <c r="B475" s="143"/>
      <c r="C475" s="142"/>
      <c r="D475" s="143"/>
    </row>
    <row r="476" spans="1:4" ht="12.75">
      <c r="A476" s="142"/>
      <c r="B476" s="143"/>
      <c r="C476" s="142"/>
      <c r="D476" s="143"/>
    </row>
    <row r="477" spans="1:4" ht="12.75">
      <c r="A477" s="142"/>
      <c r="B477" s="143"/>
      <c r="C477" s="142"/>
      <c r="D477" s="143"/>
    </row>
    <row r="478" spans="1:4" ht="12.75">
      <c r="A478" s="142"/>
      <c r="B478" s="143"/>
      <c r="C478" s="142"/>
      <c r="D478" s="143"/>
    </row>
    <row r="479" spans="1:4" ht="12.75">
      <c r="A479" s="142"/>
      <c r="B479" s="143"/>
      <c r="C479" s="142"/>
      <c r="D479" s="143"/>
    </row>
    <row r="480" spans="1:4" ht="12.75">
      <c r="A480" s="142"/>
      <c r="B480" s="143"/>
      <c r="C480" s="142"/>
      <c r="D480" s="143"/>
    </row>
    <row r="481" spans="1:4" ht="12.75">
      <c r="A481" s="142"/>
      <c r="B481" s="143"/>
      <c r="C481" s="142"/>
      <c r="D481" s="143"/>
    </row>
    <row r="482" spans="1:4" ht="12.75">
      <c r="A482" s="142"/>
      <c r="B482" s="143"/>
      <c r="C482" s="142"/>
      <c r="D482" s="143"/>
    </row>
    <row r="483" spans="1:4" ht="12.75">
      <c r="A483" s="142"/>
      <c r="B483" s="143"/>
      <c r="C483" s="142"/>
      <c r="D483" s="143"/>
    </row>
    <row r="484" spans="1:4" ht="12.75">
      <c r="A484" s="142"/>
      <c r="B484" s="143"/>
      <c r="C484" s="142"/>
      <c r="D484" s="143"/>
    </row>
    <row r="485" spans="1:4" ht="12.75">
      <c r="A485" s="142"/>
      <c r="B485" s="143"/>
      <c r="C485" s="142"/>
      <c r="D485" s="143"/>
    </row>
    <row r="486" spans="1:4" ht="12.75">
      <c r="A486" s="142"/>
      <c r="B486" s="143"/>
      <c r="C486" s="142"/>
      <c r="D486" s="143"/>
    </row>
    <row r="487" spans="1:4" ht="12.75">
      <c r="A487" s="142"/>
      <c r="B487" s="143"/>
      <c r="C487" s="142"/>
      <c r="D487" s="143"/>
    </row>
    <row r="488" spans="1:4" ht="12.75">
      <c r="A488" s="142"/>
      <c r="B488" s="143"/>
      <c r="C488" s="142"/>
      <c r="D488" s="143"/>
    </row>
    <row r="489" spans="1:4" ht="12.75">
      <c r="A489" s="142"/>
      <c r="B489" s="143"/>
      <c r="C489" s="142"/>
      <c r="D489" s="143"/>
    </row>
    <row r="490" spans="1:4" ht="12.75">
      <c r="A490" s="142"/>
      <c r="B490" s="143"/>
      <c r="C490" s="142"/>
      <c r="D490" s="143"/>
    </row>
    <row r="491" spans="1:4" ht="12.75">
      <c r="A491" s="142"/>
      <c r="B491" s="143"/>
      <c r="C491" s="142"/>
      <c r="D491" s="143"/>
    </row>
    <row r="492" spans="1:4" ht="12.75">
      <c r="A492" s="142"/>
      <c r="B492" s="143"/>
      <c r="C492" s="142"/>
      <c r="D492" s="143"/>
    </row>
    <row r="493" spans="1:4" ht="12.75">
      <c r="A493" s="142"/>
      <c r="B493" s="143"/>
      <c r="C493" s="142"/>
      <c r="D493" s="143"/>
    </row>
    <row r="494" spans="1:4" ht="12.75">
      <c r="A494" s="142"/>
      <c r="B494" s="143"/>
      <c r="C494" s="142"/>
      <c r="D494" s="143"/>
    </row>
    <row r="495" spans="1:4" ht="12.75">
      <c r="A495" s="142"/>
      <c r="B495" s="143"/>
      <c r="C495" s="142"/>
      <c r="D495" s="143"/>
    </row>
    <row r="496" spans="1:4" ht="12.75">
      <c r="A496" s="142"/>
      <c r="B496" s="143"/>
      <c r="C496" s="142"/>
      <c r="D496" s="143"/>
    </row>
    <row r="497" spans="1:4" ht="12.75">
      <c r="A497" s="142"/>
      <c r="B497" s="143"/>
      <c r="C497" s="142"/>
      <c r="D497" s="143"/>
    </row>
    <row r="498" spans="1:4" ht="12.75">
      <c r="A498" s="142"/>
      <c r="B498" s="143"/>
      <c r="C498" s="142"/>
      <c r="D498" s="143"/>
    </row>
    <row r="499" spans="1:4" ht="12.75">
      <c r="A499" s="142"/>
      <c r="B499" s="143"/>
      <c r="C499" s="142"/>
      <c r="D499" s="143"/>
    </row>
    <row r="500" spans="1:4" ht="12.75">
      <c r="A500" s="142"/>
      <c r="B500" s="143"/>
      <c r="C500" s="142"/>
      <c r="D500" s="143"/>
    </row>
    <row r="501" spans="1:4" ht="12.75">
      <c r="A501" s="142"/>
      <c r="B501" s="143"/>
      <c r="C501" s="142"/>
      <c r="D501" s="143"/>
    </row>
    <row r="502" spans="1:4" ht="12.75">
      <c r="A502" s="142"/>
      <c r="B502" s="143"/>
      <c r="C502" s="142"/>
      <c r="D502" s="143"/>
    </row>
    <row r="503" spans="1:4" ht="12.75">
      <c r="A503" s="142"/>
      <c r="B503" s="143"/>
      <c r="C503" s="142"/>
      <c r="D503" s="143"/>
    </row>
    <row r="504" spans="1:4" ht="12.75">
      <c r="A504" s="142"/>
      <c r="B504" s="143"/>
      <c r="C504" s="142"/>
      <c r="D504" s="143"/>
    </row>
    <row r="505" spans="1:4" ht="12.75">
      <c r="A505" s="142"/>
      <c r="B505" s="143"/>
      <c r="C505" s="142"/>
      <c r="D505" s="143"/>
    </row>
    <row r="506" spans="1:4" ht="12.75">
      <c r="A506" s="142"/>
      <c r="B506" s="143"/>
      <c r="C506" s="142"/>
      <c r="D506" s="143"/>
    </row>
    <row r="507" spans="1:4" ht="12.75">
      <c r="A507" s="142"/>
      <c r="B507" s="143"/>
      <c r="C507" s="142"/>
      <c r="D507" s="143"/>
    </row>
    <row r="508" spans="1:4" ht="12.75">
      <c r="A508" s="142"/>
      <c r="B508" s="143"/>
      <c r="C508" s="142"/>
      <c r="D508" s="143"/>
    </row>
    <row r="509" spans="1:4" ht="12.75">
      <c r="A509" s="142"/>
      <c r="B509" s="143"/>
      <c r="C509" s="142"/>
      <c r="D509" s="143"/>
    </row>
    <row r="510" spans="1:4" ht="12.75">
      <c r="A510" s="142"/>
      <c r="B510" s="143"/>
      <c r="C510" s="142"/>
      <c r="D510" s="143"/>
    </row>
    <row r="511" spans="1:4" ht="12.75">
      <c r="A511" s="142"/>
      <c r="B511" s="143"/>
      <c r="C511" s="142"/>
      <c r="D511" s="143"/>
    </row>
    <row r="512" spans="1:4" ht="12.75">
      <c r="A512" s="142"/>
      <c r="B512" s="143"/>
      <c r="C512" s="142"/>
      <c r="D512" s="143"/>
    </row>
    <row r="513" spans="1:4" ht="12.75">
      <c r="A513" s="142"/>
      <c r="B513" s="143"/>
      <c r="C513" s="142"/>
      <c r="D513" s="143"/>
    </row>
    <row r="514" spans="1:4" ht="12.75">
      <c r="A514" s="142"/>
      <c r="B514" s="143"/>
      <c r="C514" s="142"/>
      <c r="D514" s="143"/>
    </row>
    <row r="515" spans="1:4" ht="12.75">
      <c r="A515" s="142"/>
      <c r="B515" s="143"/>
      <c r="C515" s="142"/>
      <c r="D515" s="143"/>
    </row>
    <row r="516" spans="1:4" ht="12.75">
      <c r="A516" s="142"/>
      <c r="B516" s="143"/>
      <c r="C516" s="142"/>
      <c r="D516" s="143"/>
    </row>
    <row r="517" spans="1:4" ht="12.75">
      <c r="A517" s="142"/>
      <c r="B517" s="143"/>
      <c r="C517" s="142"/>
      <c r="D517" s="143"/>
    </row>
    <row r="518" spans="1:4" ht="12.75">
      <c r="A518" s="142"/>
      <c r="B518" s="143"/>
      <c r="C518" s="142"/>
      <c r="D518" s="143"/>
    </row>
    <row r="519" spans="1:4" ht="12.75">
      <c r="A519" s="142"/>
      <c r="B519" s="143"/>
      <c r="C519" s="142"/>
      <c r="D519" s="143"/>
    </row>
    <row r="520" spans="1:4" ht="12.75">
      <c r="A520" s="142"/>
      <c r="B520" s="143"/>
      <c r="C520" s="142"/>
      <c r="D520" s="143"/>
    </row>
    <row r="521" spans="1:4" ht="12.75">
      <c r="A521" s="142"/>
      <c r="B521" s="143"/>
      <c r="C521" s="142"/>
      <c r="D521" s="143"/>
    </row>
    <row r="522" spans="1:4" ht="12.75">
      <c r="A522" s="142"/>
      <c r="B522" s="143"/>
      <c r="C522" s="142"/>
      <c r="D522" s="143"/>
    </row>
    <row r="523" spans="1:4" ht="12.75">
      <c r="A523" s="142"/>
      <c r="B523" s="143"/>
      <c r="C523" s="142"/>
      <c r="D523" s="143"/>
    </row>
    <row r="524" spans="1:4" ht="12.75">
      <c r="A524" s="142"/>
      <c r="B524" s="143"/>
      <c r="C524" s="142"/>
      <c r="D524" s="143"/>
    </row>
    <row r="525" spans="1:4" ht="12.75">
      <c r="A525" s="142"/>
      <c r="B525" s="143"/>
      <c r="C525" s="142"/>
      <c r="D525" s="143"/>
    </row>
    <row r="526" spans="1:4" ht="12.75">
      <c r="A526" s="142"/>
      <c r="B526" s="143"/>
      <c r="C526" s="142"/>
      <c r="D526" s="143"/>
    </row>
    <row r="527" spans="1:4" ht="12.75">
      <c r="A527" s="142"/>
      <c r="B527" s="143"/>
      <c r="C527" s="142"/>
      <c r="D527" s="143"/>
    </row>
    <row r="528" spans="1:4" ht="12.75">
      <c r="A528" s="142"/>
      <c r="B528" s="143"/>
      <c r="C528" s="142"/>
      <c r="D528" s="143"/>
    </row>
    <row r="529" spans="1:4" ht="12.75">
      <c r="A529" s="142"/>
      <c r="B529" s="143"/>
      <c r="C529" s="142"/>
      <c r="D529" s="143"/>
    </row>
    <row r="530" spans="1:4" ht="12.75">
      <c r="A530" s="142"/>
      <c r="B530" s="143"/>
      <c r="C530" s="142"/>
      <c r="D530" s="143"/>
    </row>
    <row r="531" spans="1:4" ht="12.75">
      <c r="A531" s="142"/>
      <c r="B531" s="143"/>
      <c r="C531" s="142"/>
      <c r="D531" s="143"/>
    </row>
    <row r="532" spans="1:4" ht="12.75">
      <c r="A532" s="142"/>
      <c r="B532" s="143"/>
      <c r="C532" s="142"/>
      <c r="D532" s="143"/>
    </row>
    <row r="533" spans="1:4" ht="12.75">
      <c r="A533" s="142"/>
      <c r="B533" s="143"/>
      <c r="C533" s="142"/>
      <c r="D533" s="143"/>
    </row>
    <row r="534" spans="1:4" ht="12.75">
      <c r="A534" s="142"/>
      <c r="B534" s="143"/>
      <c r="C534" s="142"/>
      <c r="D534" s="143"/>
    </row>
    <row r="535" spans="1:4" ht="12.75">
      <c r="A535" s="142"/>
      <c r="B535" s="143"/>
      <c r="C535" s="142"/>
      <c r="D535" s="143"/>
    </row>
    <row r="536" spans="1:4" ht="12.75">
      <c r="A536" s="142"/>
      <c r="B536" s="143"/>
      <c r="C536" s="142"/>
      <c r="D536" s="143"/>
    </row>
    <row r="537" spans="1:4" ht="12.75">
      <c r="A537" s="142"/>
      <c r="B537" s="143"/>
      <c r="C537" s="142"/>
      <c r="D537" s="143"/>
    </row>
    <row r="538" spans="1:4" ht="12.75">
      <c r="A538" s="142"/>
      <c r="B538" s="143"/>
      <c r="C538" s="142"/>
      <c r="D538" s="143"/>
    </row>
    <row r="539" spans="1:4" ht="12.75">
      <c r="A539" s="142"/>
      <c r="B539" s="143"/>
      <c r="C539" s="142"/>
      <c r="D539" s="143"/>
    </row>
    <row r="540" spans="1:4" ht="12.75">
      <c r="A540" s="142"/>
      <c r="B540" s="143"/>
      <c r="C540" s="142"/>
      <c r="D540" s="143"/>
    </row>
    <row r="541" spans="1:4" ht="12.75">
      <c r="A541" s="142"/>
      <c r="B541" s="143"/>
      <c r="C541" s="142"/>
      <c r="D541" s="143"/>
    </row>
    <row r="542" spans="1:4" ht="12.75">
      <c r="A542" s="142"/>
      <c r="B542" s="143"/>
      <c r="C542" s="142"/>
      <c r="D542" s="143"/>
    </row>
    <row r="543" spans="1:4" ht="12.75">
      <c r="A543" s="142"/>
      <c r="B543" s="143"/>
      <c r="C543" s="142"/>
      <c r="D543" s="143"/>
    </row>
    <row r="544" spans="1:4" ht="12.75">
      <c r="A544" s="142"/>
      <c r="B544" s="143"/>
      <c r="C544" s="142"/>
      <c r="D544" s="143"/>
    </row>
    <row r="545" spans="1:4" ht="12.75">
      <c r="A545" s="142"/>
      <c r="B545" s="143"/>
      <c r="C545" s="142"/>
      <c r="D545" s="143"/>
    </row>
    <row r="546" spans="1:4" ht="12.75">
      <c r="A546" s="142"/>
      <c r="B546" s="143"/>
      <c r="C546" s="142"/>
      <c r="D546" s="143"/>
    </row>
    <row r="547" spans="1:4" ht="12.75">
      <c r="A547" s="142"/>
      <c r="B547" s="143"/>
      <c r="C547" s="142"/>
      <c r="D547" s="143"/>
    </row>
    <row r="548" spans="1:4" ht="12.75">
      <c r="A548" s="142"/>
      <c r="B548" s="143"/>
      <c r="C548" s="142"/>
      <c r="D548" s="143"/>
    </row>
    <row r="549" spans="1:4" ht="12.75">
      <c r="A549" s="142"/>
      <c r="B549" s="143"/>
      <c r="C549" s="142"/>
      <c r="D549" s="143"/>
    </row>
    <row r="550" spans="1:4" ht="12.75">
      <c r="A550" s="142"/>
      <c r="B550" s="143"/>
      <c r="C550" s="142"/>
      <c r="D550" s="143"/>
    </row>
    <row r="551" spans="1:4" ht="12.75">
      <c r="A551" s="142"/>
      <c r="B551" s="143"/>
      <c r="C551" s="142"/>
      <c r="D551" s="143"/>
    </row>
    <row r="552" spans="1:4" ht="12.75">
      <c r="A552" s="142"/>
      <c r="B552" s="143"/>
      <c r="C552" s="142"/>
      <c r="D552" s="143"/>
    </row>
    <row r="553" spans="1:4" ht="12.75">
      <c r="A553" s="142"/>
      <c r="B553" s="143"/>
      <c r="C553" s="142"/>
      <c r="D553" s="143"/>
    </row>
    <row r="554" spans="1:4" ht="12.75">
      <c r="A554" s="142"/>
      <c r="B554" s="143"/>
      <c r="C554" s="142"/>
      <c r="D554" s="143"/>
    </row>
    <row r="555" spans="1:4" ht="12.75">
      <c r="A555" s="142"/>
      <c r="B555" s="143"/>
      <c r="C555" s="142"/>
      <c r="D555" s="143"/>
    </row>
    <row r="556" spans="1:4" ht="12.75">
      <c r="A556" s="142"/>
      <c r="B556" s="143"/>
      <c r="C556" s="142"/>
      <c r="D556" s="143"/>
    </row>
    <row r="557" spans="1:4" ht="12.75">
      <c r="A557" s="142"/>
      <c r="B557" s="143"/>
      <c r="C557" s="142"/>
      <c r="D557" s="143"/>
    </row>
    <row r="558" spans="1:4" ht="12.75">
      <c r="A558" s="142"/>
      <c r="B558" s="143"/>
      <c r="C558" s="142"/>
      <c r="D558" s="143"/>
    </row>
    <row r="559" spans="1:4" ht="12.75">
      <c r="A559" s="142"/>
      <c r="B559" s="143"/>
      <c r="C559" s="142"/>
      <c r="D559" s="143"/>
    </row>
    <row r="560" spans="1:4" ht="12.75">
      <c r="A560" s="142"/>
      <c r="B560" s="143"/>
      <c r="C560" s="142"/>
      <c r="D560" s="143"/>
    </row>
    <row r="561" spans="1:4" ht="12.75">
      <c r="A561" s="142"/>
      <c r="B561" s="143"/>
      <c r="C561" s="142"/>
      <c r="D561" s="143"/>
    </row>
    <row r="562" spans="1:4" ht="12.75">
      <c r="A562" s="142"/>
      <c r="B562" s="143"/>
      <c r="C562" s="142"/>
      <c r="D562" s="143"/>
    </row>
    <row r="563" spans="1:4" ht="12.75">
      <c r="A563" s="142"/>
      <c r="B563" s="143"/>
      <c r="C563" s="142"/>
      <c r="D563" s="143"/>
    </row>
    <row r="564" spans="1:4" ht="12.75">
      <c r="A564" s="142"/>
      <c r="B564" s="143"/>
      <c r="C564" s="142"/>
      <c r="D564" s="143"/>
    </row>
    <row r="565" spans="1:4" ht="12.75">
      <c r="A565" s="142"/>
      <c r="B565" s="143"/>
      <c r="C565" s="142"/>
      <c r="D565" s="143"/>
    </row>
    <row r="566" spans="1:4" ht="12.75">
      <c r="A566" s="142"/>
      <c r="B566" s="143"/>
      <c r="C566" s="142"/>
      <c r="D566" s="143"/>
    </row>
    <row r="567" spans="1:4" ht="12.75">
      <c r="A567" s="142"/>
      <c r="B567" s="143"/>
      <c r="C567" s="142"/>
      <c r="D567" s="143"/>
    </row>
    <row r="568" spans="1:4" ht="12.75">
      <c r="A568" s="142"/>
      <c r="B568" s="143"/>
      <c r="C568" s="142"/>
      <c r="D568" s="143"/>
    </row>
    <row r="569" spans="1:4" ht="12.75">
      <c r="A569" s="142"/>
      <c r="B569" s="143"/>
      <c r="C569" s="142"/>
      <c r="D569" s="143"/>
    </row>
    <row r="570" spans="1:4" ht="12.75">
      <c r="A570" s="142"/>
      <c r="B570" s="143"/>
      <c r="C570" s="142"/>
      <c r="D570" s="143"/>
    </row>
    <row r="571" spans="1:4" ht="12.75">
      <c r="A571" s="142"/>
      <c r="B571" s="143"/>
      <c r="C571" s="142"/>
      <c r="D571" s="143"/>
    </row>
    <row r="572" spans="1:4" ht="12.75">
      <c r="A572" s="142"/>
      <c r="B572" s="143"/>
      <c r="C572" s="142"/>
      <c r="D572" s="143"/>
    </row>
    <row r="573" spans="1:4" ht="12.75">
      <c r="A573" s="142"/>
      <c r="B573" s="143"/>
      <c r="C573" s="142"/>
      <c r="D573" s="143"/>
    </row>
    <row r="574" spans="1:4" ht="12.75">
      <c r="A574" s="142"/>
      <c r="B574" s="143"/>
      <c r="C574" s="142"/>
      <c r="D574" s="143"/>
    </row>
    <row r="575" spans="1:4" ht="12.75">
      <c r="A575" s="142"/>
      <c r="B575" s="143"/>
      <c r="C575" s="142"/>
      <c r="D575" s="143"/>
    </row>
    <row r="576" spans="1:4" ht="12.75">
      <c r="A576" s="142"/>
      <c r="B576" s="143"/>
      <c r="C576" s="142"/>
      <c r="D576" s="143"/>
    </row>
    <row r="577" spans="1:4" ht="12.75">
      <c r="A577" s="142"/>
      <c r="B577" s="143"/>
      <c r="C577" s="142"/>
      <c r="D577" s="143"/>
    </row>
    <row r="578" spans="1:4" ht="12.75">
      <c r="A578" s="142"/>
      <c r="B578" s="143"/>
      <c r="C578" s="142"/>
      <c r="D578" s="143"/>
    </row>
    <row r="579" spans="1:4" ht="12.75">
      <c r="A579" s="142"/>
      <c r="B579" s="143"/>
      <c r="C579" s="142"/>
      <c r="D579" s="143"/>
    </row>
    <row r="580" spans="1:4" ht="12.75">
      <c r="A580" s="142"/>
      <c r="B580" s="143"/>
      <c r="C580" s="142"/>
      <c r="D580" s="143"/>
    </row>
    <row r="581" spans="1:4" ht="12.75">
      <c r="A581" s="142"/>
      <c r="B581" s="143"/>
      <c r="C581" s="142"/>
      <c r="D581" s="143"/>
    </row>
    <row r="582" spans="1:4" ht="12.75">
      <c r="A582" s="142"/>
      <c r="B582" s="143"/>
      <c r="C582" s="142"/>
      <c r="D582" s="143"/>
    </row>
    <row r="583" spans="1:4" ht="12.75">
      <c r="A583" s="142"/>
      <c r="B583" s="143"/>
      <c r="C583" s="142"/>
      <c r="D583" s="143"/>
    </row>
    <row r="584" spans="1:4" ht="12.75">
      <c r="A584" s="142"/>
      <c r="B584" s="143"/>
      <c r="C584" s="142"/>
      <c r="D584" s="143"/>
    </row>
    <row r="585" spans="1:4" ht="12.75">
      <c r="A585" s="142"/>
      <c r="B585" s="143"/>
      <c r="C585" s="142"/>
      <c r="D585" s="143"/>
    </row>
    <row r="586" spans="1:4" ht="12.75">
      <c r="A586" s="142"/>
      <c r="B586" s="143"/>
      <c r="C586" s="142"/>
      <c r="D586" s="143"/>
    </row>
    <row r="587" spans="1:4" ht="12.75">
      <c r="A587" s="142"/>
      <c r="B587" s="143"/>
      <c r="C587" s="142"/>
      <c r="D587" s="143"/>
    </row>
    <row r="588" spans="1:4" ht="12.75">
      <c r="A588" s="142"/>
      <c r="B588" s="143"/>
      <c r="C588" s="142"/>
      <c r="D588" s="143"/>
    </row>
    <row r="589" spans="1:4" ht="12.75">
      <c r="A589" s="142"/>
      <c r="B589" s="143"/>
      <c r="C589" s="142"/>
      <c r="D589" s="143"/>
    </row>
    <row r="590" spans="1:4" ht="12.75">
      <c r="A590" s="142"/>
      <c r="B590" s="143"/>
      <c r="C590" s="142"/>
      <c r="D590" s="143"/>
    </row>
    <row r="591" spans="1:4" ht="12.75">
      <c r="A591" s="142"/>
      <c r="B591" s="143"/>
      <c r="C591" s="142"/>
      <c r="D591" s="143"/>
    </row>
    <row r="592" spans="1:4" ht="12.75">
      <c r="A592" s="142"/>
      <c r="B592" s="143"/>
      <c r="C592" s="142"/>
      <c r="D592" s="143"/>
    </row>
    <row r="593" spans="1:4" ht="12.75">
      <c r="A593" s="142"/>
      <c r="B593" s="143"/>
      <c r="C593" s="142"/>
      <c r="D593" s="143"/>
    </row>
    <row r="594" spans="1:4" ht="12.75">
      <c r="A594" s="142"/>
      <c r="B594" s="143"/>
      <c r="C594" s="142"/>
      <c r="D594" s="143"/>
    </row>
    <row r="595" spans="1:4" ht="12.75">
      <c r="A595" s="142"/>
      <c r="B595" s="143"/>
      <c r="C595" s="142"/>
      <c r="D595" s="143"/>
    </row>
    <row r="596" spans="1:4" ht="12.75">
      <c r="A596" s="142"/>
      <c r="B596" s="143"/>
      <c r="C596" s="142"/>
      <c r="D596" s="143"/>
    </row>
    <row r="597" spans="1:4" ht="12.75">
      <c r="A597" s="142"/>
      <c r="B597" s="143"/>
      <c r="C597" s="142"/>
      <c r="D597" s="143"/>
    </row>
    <row r="598" spans="1:4" ht="12.75">
      <c r="A598" s="142"/>
      <c r="B598" s="143"/>
      <c r="C598" s="142"/>
      <c r="D598" s="143"/>
    </row>
    <row r="599" spans="1:4" ht="12.75">
      <c r="A599" s="142"/>
      <c r="B599" s="143"/>
      <c r="C599" s="142"/>
      <c r="D599" s="143"/>
    </row>
    <row r="600" spans="1:4" ht="12.75">
      <c r="A600" s="142"/>
      <c r="B600" s="143"/>
      <c r="C600" s="142"/>
      <c r="D600" s="143"/>
    </row>
    <row r="601" spans="1:4" ht="12.75">
      <c r="A601" s="142"/>
      <c r="B601" s="143"/>
      <c r="C601" s="142"/>
      <c r="D601" s="143"/>
    </row>
    <row r="602" spans="1:4" ht="12.75">
      <c r="A602" s="142"/>
      <c r="B602" s="143"/>
      <c r="C602" s="142"/>
      <c r="D602" s="143"/>
    </row>
    <row r="603" spans="1:4" ht="12.75">
      <c r="A603" s="142"/>
      <c r="B603" s="143"/>
      <c r="C603" s="142"/>
      <c r="D603" s="143"/>
    </row>
    <row r="604" spans="1:4" ht="12.75">
      <c r="A604" s="142"/>
      <c r="B604" s="143"/>
      <c r="C604" s="142"/>
      <c r="D604" s="143"/>
    </row>
    <row r="605" spans="1:4" ht="12.75">
      <c r="A605" s="142"/>
      <c r="B605" s="143"/>
      <c r="C605" s="142"/>
      <c r="D605" s="143"/>
    </row>
    <row r="606" spans="1:4" ht="12.75">
      <c r="A606" s="142"/>
      <c r="B606" s="143"/>
      <c r="C606" s="142"/>
      <c r="D606" s="143"/>
    </row>
    <row r="607" spans="1:4" ht="12.75">
      <c r="A607" s="142"/>
      <c r="B607" s="143"/>
      <c r="C607" s="142"/>
      <c r="D607" s="143"/>
    </row>
    <row r="608" spans="1:4" ht="12.75">
      <c r="A608" s="142"/>
      <c r="B608" s="143"/>
      <c r="C608" s="142"/>
      <c r="D608" s="143"/>
    </row>
    <row r="609" spans="1:4" ht="12.75">
      <c r="A609" s="142"/>
      <c r="B609" s="143"/>
      <c r="C609" s="142"/>
      <c r="D609" s="143"/>
    </row>
    <row r="610" spans="1:4" ht="12.75">
      <c r="A610" s="142"/>
      <c r="B610" s="143"/>
      <c r="C610" s="142"/>
      <c r="D610" s="143"/>
    </row>
    <row r="611" spans="1:4" ht="12.75">
      <c r="A611" s="142"/>
      <c r="B611" s="143"/>
      <c r="C611" s="142"/>
      <c r="D611" s="143"/>
    </row>
    <row r="612" spans="1:4" ht="12.75">
      <c r="A612" s="142"/>
      <c r="B612" s="143"/>
      <c r="C612" s="142"/>
      <c r="D612" s="143"/>
    </row>
    <row r="613" spans="1:4" ht="12.75">
      <c r="A613" s="142"/>
      <c r="B613" s="143"/>
      <c r="C613" s="142"/>
      <c r="D613" s="143"/>
    </row>
    <row r="614" spans="1:4" ht="12.75">
      <c r="A614" s="142"/>
      <c r="B614" s="143"/>
      <c r="C614" s="142"/>
      <c r="D614" s="143"/>
    </row>
    <row r="615" spans="1:4" ht="12.75">
      <c r="A615" s="142"/>
      <c r="B615" s="143"/>
      <c r="C615" s="142"/>
      <c r="D615" s="143"/>
    </row>
    <row r="616" spans="1:4" ht="12.75">
      <c r="A616" s="142"/>
      <c r="B616" s="143"/>
      <c r="C616" s="142"/>
      <c r="D616" s="143"/>
    </row>
    <row r="617" spans="1:4" ht="12.75">
      <c r="A617" s="142"/>
      <c r="B617" s="143"/>
      <c r="C617" s="142"/>
      <c r="D617" s="143"/>
    </row>
    <row r="618" spans="1:4" ht="12.75">
      <c r="A618" s="142"/>
      <c r="B618" s="143"/>
      <c r="C618" s="142"/>
      <c r="D618" s="143"/>
    </row>
    <row r="619" spans="1:4" ht="12.75">
      <c r="A619" s="142"/>
      <c r="B619" s="143"/>
      <c r="C619" s="142"/>
      <c r="D619" s="143"/>
    </row>
    <row r="620" spans="1:4" ht="12.75">
      <c r="A620" s="142"/>
      <c r="B620" s="143"/>
      <c r="C620" s="142"/>
      <c r="D620" s="143"/>
    </row>
    <row r="621" spans="1:4" ht="12.75">
      <c r="A621" s="142"/>
      <c r="B621" s="143"/>
      <c r="C621" s="142"/>
      <c r="D621" s="143"/>
    </row>
    <row r="622" spans="1:4" ht="12.75">
      <c r="A622" s="142"/>
      <c r="B622" s="143"/>
      <c r="C622" s="142"/>
      <c r="D622" s="143"/>
    </row>
    <row r="623" spans="1:4" ht="12.75">
      <c r="A623" s="142"/>
      <c r="B623" s="143"/>
      <c r="C623" s="142"/>
      <c r="D623" s="143"/>
    </row>
    <row r="624" spans="1:4" ht="12.75">
      <c r="A624" s="142"/>
      <c r="B624" s="143"/>
      <c r="C624" s="142"/>
      <c r="D624" s="143"/>
    </row>
    <row r="625" spans="1:4" ht="12.75">
      <c r="A625" s="142"/>
      <c r="B625" s="143"/>
      <c r="C625" s="142"/>
      <c r="D625" s="143"/>
    </row>
    <row r="626" spans="1:4" ht="12.75">
      <c r="A626" s="142"/>
      <c r="B626" s="143"/>
      <c r="C626" s="142"/>
      <c r="D626" s="143"/>
    </row>
    <row r="627" spans="1:4" ht="12.75">
      <c r="A627" s="142"/>
      <c r="B627" s="143"/>
      <c r="C627" s="142"/>
      <c r="D627" s="143"/>
    </row>
    <row r="628" spans="1:4" ht="12.75">
      <c r="A628" s="142"/>
      <c r="B628" s="143"/>
      <c r="C628" s="142"/>
      <c r="D628" s="143"/>
    </row>
    <row r="629" spans="1:4" ht="12.75">
      <c r="A629" s="142"/>
      <c r="B629" s="143"/>
      <c r="C629" s="142"/>
      <c r="D629" s="143"/>
    </row>
    <row r="630" spans="1:4" ht="12.75">
      <c r="A630" s="142"/>
      <c r="B630" s="143"/>
      <c r="C630" s="142"/>
      <c r="D630" s="143"/>
    </row>
    <row r="631" spans="1:4" ht="12.75">
      <c r="A631" s="142"/>
      <c r="B631" s="143"/>
      <c r="C631" s="142"/>
      <c r="D631" s="143"/>
    </row>
    <row r="632" spans="1:4" ht="12.75">
      <c r="A632" s="142"/>
      <c r="B632" s="143"/>
      <c r="C632" s="142"/>
      <c r="D632" s="143"/>
    </row>
    <row r="633" spans="1:4" ht="12.75">
      <c r="A633" s="142"/>
      <c r="B633" s="143"/>
      <c r="C633" s="142"/>
      <c r="D633" s="143"/>
    </row>
    <row r="634" spans="1:4" ht="12.75">
      <c r="A634" s="142"/>
      <c r="B634" s="143"/>
      <c r="C634" s="142"/>
      <c r="D634" s="143"/>
    </row>
    <row r="635" spans="1:4" ht="12.75">
      <c r="A635" s="142"/>
      <c r="B635" s="143"/>
      <c r="C635" s="142"/>
      <c r="D635" s="143"/>
    </row>
    <row r="636" spans="1:4" ht="12.75">
      <c r="A636" s="142"/>
      <c r="B636" s="143"/>
      <c r="C636" s="142"/>
      <c r="D636" s="143"/>
    </row>
    <row r="637" spans="1:4" ht="12.75">
      <c r="A637" s="142"/>
      <c r="B637" s="143"/>
      <c r="C637" s="142"/>
      <c r="D637" s="143"/>
    </row>
    <row r="638" spans="1:4" ht="12.75">
      <c r="A638" s="142"/>
      <c r="B638" s="143"/>
      <c r="C638" s="142"/>
      <c r="D638" s="143"/>
    </row>
    <row r="639" spans="1:4" ht="12.75">
      <c r="A639" s="142"/>
      <c r="B639" s="143"/>
      <c r="C639" s="142"/>
      <c r="D639" s="143"/>
    </row>
    <row r="640" spans="1:4" ht="12.75">
      <c r="A640" s="142"/>
      <c r="B640" s="143"/>
      <c r="C640" s="142"/>
      <c r="D640" s="143"/>
    </row>
    <row r="641" spans="1:4" ht="12.75">
      <c r="A641" s="142"/>
      <c r="B641" s="143"/>
      <c r="C641" s="142"/>
      <c r="D641" s="143"/>
    </row>
    <row r="642" spans="1:4" ht="12.75">
      <c r="A642" s="142"/>
      <c r="B642" s="143"/>
      <c r="C642" s="142"/>
      <c r="D642" s="143"/>
    </row>
    <row r="643" spans="1:4" ht="12.75">
      <c r="A643" s="142"/>
      <c r="B643" s="143"/>
      <c r="C643" s="142"/>
      <c r="D643" s="143"/>
    </row>
    <row r="644" spans="1:4" ht="12.75">
      <c r="A644" s="142"/>
      <c r="B644" s="143"/>
      <c r="C644" s="142"/>
      <c r="D644" s="143"/>
    </row>
    <row r="645" spans="1:4" ht="12.75">
      <c r="A645" s="142"/>
      <c r="B645" s="143"/>
      <c r="C645" s="142"/>
      <c r="D645" s="143"/>
    </row>
    <row r="646" spans="1:4" ht="12.75">
      <c r="A646" s="142"/>
      <c r="B646" s="143"/>
      <c r="C646" s="142"/>
      <c r="D646" s="143"/>
    </row>
    <row r="647" spans="1:4" ht="12.75">
      <c r="A647" s="142"/>
      <c r="B647" s="143"/>
      <c r="C647" s="142"/>
      <c r="D647" s="143"/>
    </row>
    <row r="648" spans="1:4" ht="12.75">
      <c r="A648" s="142"/>
      <c r="B648" s="143"/>
      <c r="C648" s="142"/>
      <c r="D648" s="143"/>
    </row>
    <row r="649" spans="1:4" ht="12.75">
      <c r="A649" s="142"/>
      <c r="B649" s="143"/>
      <c r="C649" s="142"/>
      <c r="D649" s="143"/>
    </row>
    <row r="650" spans="1:4" ht="12.75">
      <c r="A650" s="142"/>
      <c r="B650" s="143"/>
      <c r="C650" s="142"/>
      <c r="D650" s="143"/>
    </row>
    <row r="651" spans="1:4" ht="12.75">
      <c r="A651" s="142"/>
      <c r="B651" s="143"/>
      <c r="C651" s="142"/>
      <c r="D651" s="143"/>
    </row>
    <row r="652" spans="1:4" ht="12.75">
      <c r="A652" s="142"/>
      <c r="B652" s="143"/>
      <c r="C652" s="142"/>
      <c r="D652" s="143"/>
    </row>
    <row r="653" spans="1:4" ht="12.75">
      <c r="A653" s="142"/>
      <c r="B653" s="143"/>
      <c r="C653" s="142"/>
      <c r="D653" s="143"/>
    </row>
    <row r="654" spans="1:4" ht="12.75">
      <c r="A654" s="142"/>
      <c r="B654" s="143"/>
      <c r="C654" s="142"/>
      <c r="D654" s="143"/>
    </row>
    <row r="655" spans="1:4" ht="12.75">
      <c r="A655" s="142"/>
      <c r="B655" s="143"/>
      <c r="C655" s="142"/>
      <c r="D655" s="143"/>
    </row>
    <row r="656" spans="1:4" ht="12.75">
      <c r="A656" s="142"/>
      <c r="B656" s="143"/>
      <c r="C656" s="142"/>
      <c r="D656" s="143"/>
    </row>
    <row r="657" spans="1:4" ht="12.75">
      <c r="A657" s="142"/>
      <c r="B657" s="143"/>
      <c r="C657" s="142"/>
      <c r="D657" s="143"/>
    </row>
    <row r="658" spans="1:4" ht="12.75">
      <c r="A658" s="142"/>
      <c r="B658" s="143"/>
      <c r="C658" s="142"/>
      <c r="D658" s="143"/>
    </row>
    <row r="659" spans="1:4" ht="12.75">
      <c r="A659" s="142"/>
      <c r="B659" s="143"/>
      <c r="C659" s="142"/>
      <c r="D659" s="143"/>
    </row>
    <row r="660" spans="1:4" ht="12.75">
      <c r="A660" s="142"/>
      <c r="B660" s="143"/>
      <c r="C660" s="142"/>
      <c r="D660" s="143"/>
    </row>
    <row r="661" spans="1:4" ht="12.75">
      <c r="A661" s="142"/>
      <c r="B661" s="143"/>
      <c r="C661" s="142"/>
      <c r="D661" s="143"/>
    </row>
    <row r="662" spans="1:4" ht="12.75">
      <c r="A662" s="142"/>
      <c r="B662" s="143"/>
      <c r="C662" s="142"/>
      <c r="D662" s="143"/>
    </row>
    <row r="663" spans="1:4" ht="12.75">
      <c r="A663" s="142"/>
      <c r="B663" s="143"/>
      <c r="C663" s="142"/>
      <c r="D663" s="143"/>
    </row>
    <row r="664" spans="1:4" ht="12.75">
      <c r="A664" s="142"/>
      <c r="B664" s="143"/>
      <c r="C664" s="142"/>
      <c r="D664" s="143"/>
    </row>
    <row r="665" spans="1:4" ht="12.75">
      <c r="A665" s="142"/>
      <c r="B665" s="143"/>
      <c r="C665" s="142"/>
      <c r="D665" s="143"/>
    </row>
    <row r="666" spans="1:4" ht="12.75">
      <c r="A666" s="142"/>
      <c r="B666" s="143"/>
      <c r="C666" s="142"/>
      <c r="D666" s="143"/>
    </row>
    <row r="667" spans="1:4" ht="12.75">
      <c r="A667" s="142"/>
      <c r="B667" s="143"/>
      <c r="C667" s="142"/>
      <c r="D667" s="143"/>
    </row>
    <row r="668" spans="1:4" ht="12.75">
      <c r="A668" s="142"/>
      <c r="B668" s="143"/>
      <c r="C668" s="142"/>
      <c r="D668" s="143"/>
    </row>
    <row r="669" spans="1:4" ht="12.75">
      <c r="A669" s="142"/>
      <c r="B669" s="143"/>
      <c r="C669" s="142"/>
      <c r="D669" s="143"/>
    </row>
    <row r="670" spans="1:4" ht="12.75">
      <c r="A670" s="142"/>
      <c r="B670" s="143"/>
      <c r="C670" s="142"/>
      <c r="D670" s="143"/>
    </row>
    <row r="671" spans="1:4" ht="12.75">
      <c r="A671" s="142"/>
      <c r="B671" s="143"/>
      <c r="C671" s="142"/>
      <c r="D671" s="143"/>
    </row>
    <row r="672" spans="1:4" ht="12.75">
      <c r="A672" s="142"/>
      <c r="B672" s="143"/>
      <c r="C672" s="142"/>
      <c r="D672" s="143"/>
    </row>
    <row r="673" spans="1:4" ht="12.75">
      <c r="A673" s="142"/>
      <c r="B673" s="143"/>
      <c r="C673" s="142"/>
      <c r="D673" s="143"/>
    </row>
    <row r="674" spans="1:4" ht="12.75">
      <c r="A674" s="142"/>
      <c r="B674" s="143"/>
      <c r="C674" s="142"/>
      <c r="D674" s="143"/>
    </row>
    <row r="675" spans="1:4" ht="12.75">
      <c r="A675" s="142"/>
      <c r="B675" s="143"/>
      <c r="C675" s="142"/>
      <c r="D675" s="143"/>
    </row>
    <row r="676" spans="1:4" ht="12.75">
      <c r="A676" s="142"/>
      <c r="B676" s="143"/>
      <c r="C676" s="142"/>
      <c r="D676" s="143"/>
    </row>
    <row r="677" spans="1:4" ht="12.75">
      <c r="A677" s="142"/>
      <c r="B677" s="143"/>
      <c r="C677" s="142"/>
      <c r="D677" s="143"/>
    </row>
    <row r="678" spans="1:4" ht="12.75">
      <c r="A678" s="142"/>
      <c r="B678" s="143"/>
      <c r="C678" s="142"/>
      <c r="D678" s="143"/>
    </row>
    <row r="679" spans="1:4" ht="12.75">
      <c r="A679" s="142"/>
      <c r="B679" s="143"/>
      <c r="C679" s="142"/>
      <c r="D679" s="143"/>
    </row>
    <row r="680" spans="1:4" ht="12.75">
      <c r="A680" s="142"/>
      <c r="B680" s="143"/>
      <c r="C680" s="142"/>
      <c r="D680" s="143"/>
    </row>
    <row r="681" spans="1:4" ht="12.75">
      <c r="A681" s="142"/>
      <c r="B681" s="143"/>
      <c r="C681" s="142"/>
      <c r="D681" s="143"/>
    </row>
    <row r="682" spans="1:4" ht="12.75">
      <c r="A682" s="142"/>
      <c r="B682" s="143"/>
      <c r="C682" s="142"/>
      <c r="D682" s="143"/>
    </row>
    <row r="683" spans="1:4" ht="12.75">
      <c r="A683" s="142"/>
      <c r="B683" s="143"/>
      <c r="C683" s="142"/>
      <c r="D683" s="143"/>
    </row>
    <row r="684" spans="1:4" ht="12.75">
      <c r="A684" s="142"/>
      <c r="B684" s="143"/>
      <c r="C684" s="142"/>
      <c r="D684" s="143"/>
    </row>
    <row r="685" spans="1:4" ht="12.75">
      <c r="A685" s="142"/>
      <c r="B685" s="143"/>
      <c r="C685" s="142"/>
      <c r="D685" s="143"/>
    </row>
    <row r="686" spans="1:4" ht="12.75">
      <c r="A686" s="142"/>
      <c r="B686" s="143"/>
      <c r="C686" s="142"/>
      <c r="D686" s="143"/>
    </row>
    <row r="687" spans="1:4" ht="12.75">
      <c r="A687" s="142"/>
      <c r="B687" s="143"/>
      <c r="C687" s="142"/>
      <c r="D687" s="143"/>
    </row>
    <row r="688" spans="1:4" ht="12.75">
      <c r="A688" s="142"/>
      <c r="B688" s="143"/>
      <c r="C688" s="142"/>
      <c r="D688" s="143"/>
    </row>
    <row r="689" spans="1:4" ht="12.75">
      <c r="A689" s="142"/>
      <c r="B689" s="143"/>
      <c r="C689" s="142"/>
      <c r="D689" s="143"/>
    </row>
    <row r="690" spans="1:4" ht="12.75">
      <c r="A690" s="142"/>
      <c r="B690" s="143"/>
      <c r="C690" s="142"/>
      <c r="D690" s="143"/>
    </row>
    <row r="691" spans="1:4" ht="12.75">
      <c r="A691" s="142"/>
      <c r="B691" s="143"/>
      <c r="C691" s="142"/>
      <c r="D691" s="143"/>
    </row>
    <row r="692" spans="1:4" ht="12.75">
      <c r="A692" s="142"/>
      <c r="B692" s="143"/>
      <c r="C692" s="142"/>
      <c r="D692" s="143"/>
    </row>
    <row r="693" spans="1:4" ht="12.75">
      <c r="A693" s="142"/>
      <c r="B693" s="143"/>
      <c r="C693" s="142"/>
      <c r="D693" s="143"/>
    </row>
    <row r="694" spans="1:4" ht="12.75">
      <c r="A694" s="142"/>
      <c r="B694" s="143"/>
      <c r="C694" s="142"/>
      <c r="D694" s="143"/>
    </row>
    <row r="695" spans="1:4" ht="12.75">
      <c r="A695" s="142"/>
      <c r="B695" s="143"/>
      <c r="C695" s="142"/>
      <c r="D695" s="143"/>
    </row>
    <row r="696" spans="1:4" ht="12.75">
      <c r="A696" s="142"/>
      <c r="B696" s="143"/>
      <c r="C696" s="142"/>
      <c r="D696" s="143"/>
    </row>
    <row r="697" spans="1:4" ht="12.75">
      <c r="A697" s="142"/>
      <c r="B697" s="143"/>
      <c r="C697" s="142"/>
      <c r="D697" s="143"/>
    </row>
    <row r="698" spans="1:4" ht="12.75">
      <c r="A698" s="142"/>
      <c r="B698" s="143"/>
      <c r="C698" s="142"/>
      <c r="D698" s="143"/>
    </row>
    <row r="699" spans="1:4" ht="12.75">
      <c r="A699" s="142"/>
      <c r="B699" s="143"/>
      <c r="C699" s="142"/>
      <c r="D699" s="143"/>
    </row>
    <row r="700" spans="1:4" ht="12.75">
      <c r="A700" s="142"/>
      <c r="B700" s="143"/>
      <c r="C700" s="142"/>
      <c r="D700" s="143"/>
    </row>
    <row r="701" spans="1:4" ht="12.75">
      <c r="A701" s="142"/>
      <c r="B701" s="143"/>
      <c r="C701" s="142"/>
      <c r="D701" s="143"/>
    </row>
    <row r="702" spans="1:4" ht="12.75">
      <c r="A702" s="142"/>
      <c r="B702" s="143"/>
      <c r="C702" s="142"/>
      <c r="D702" s="143"/>
    </row>
    <row r="703" spans="1:4" ht="12.75">
      <c r="A703" s="142"/>
      <c r="B703" s="143"/>
      <c r="C703" s="142"/>
      <c r="D703" s="143"/>
    </row>
    <row r="704" spans="1:4" ht="12.75">
      <c r="A704" s="142"/>
      <c r="B704" s="143"/>
      <c r="C704" s="142"/>
      <c r="D704" s="143"/>
    </row>
    <row r="705" spans="1:4" ht="12.75">
      <c r="A705" s="142"/>
      <c r="B705" s="143"/>
      <c r="C705" s="142"/>
      <c r="D705" s="143"/>
    </row>
    <row r="706" spans="1:4" ht="12.75">
      <c r="A706" s="142"/>
      <c r="B706" s="143"/>
      <c r="C706" s="142"/>
      <c r="D706" s="143"/>
    </row>
    <row r="707" spans="1:4" ht="12.75">
      <c r="A707" s="142"/>
      <c r="B707" s="143"/>
      <c r="C707" s="142"/>
      <c r="D707" s="143"/>
    </row>
    <row r="708" spans="1:4" ht="12.75">
      <c r="A708" s="142"/>
      <c r="B708" s="143"/>
      <c r="C708" s="142"/>
      <c r="D708" s="143"/>
    </row>
    <row r="709" spans="1:4" ht="12.75">
      <c r="A709" s="142"/>
      <c r="B709" s="143"/>
      <c r="C709" s="142"/>
      <c r="D709" s="143"/>
    </row>
    <row r="710" spans="1:4" ht="12.75">
      <c r="A710" s="142"/>
      <c r="B710" s="143"/>
      <c r="C710" s="142"/>
      <c r="D710" s="143"/>
    </row>
    <row r="711" spans="1:4" ht="12.75">
      <c r="A711" s="142"/>
      <c r="B711" s="143"/>
      <c r="C711" s="142"/>
      <c r="D711" s="143"/>
    </row>
    <row r="712" spans="1:4" ht="12.75">
      <c r="A712" s="142"/>
      <c r="B712" s="143"/>
      <c r="C712" s="142"/>
      <c r="D712" s="143"/>
    </row>
    <row r="713" spans="1:4" ht="12.75">
      <c r="A713" s="142"/>
      <c r="B713" s="143"/>
      <c r="C713" s="142"/>
      <c r="D713" s="143"/>
    </row>
    <row r="714" spans="1:4" ht="12.75">
      <c r="A714" s="142"/>
      <c r="B714" s="143"/>
      <c r="C714" s="142"/>
      <c r="D714" s="143"/>
    </row>
    <row r="715" spans="1:4" ht="12.75">
      <c r="A715" s="142"/>
      <c r="B715" s="143"/>
      <c r="C715" s="142"/>
      <c r="D715" s="143"/>
    </row>
    <row r="716" spans="1:4" ht="12.75">
      <c r="A716" s="142"/>
      <c r="B716" s="143"/>
      <c r="C716" s="142"/>
      <c r="D716" s="143"/>
    </row>
    <row r="717" spans="1:4" ht="12.75">
      <c r="A717" s="142"/>
      <c r="B717" s="143"/>
      <c r="C717" s="142"/>
      <c r="D717" s="143"/>
    </row>
    <row r="718" spans="1:4" ht="12.75">
      <c r="A718" s="142"/>
      <c r="B718" s="143"/>
      <c r="C718" s="142"/>
      <c r="D718" s="143"/>
    </row>
    <row r="719" spans="1:4" ht="12.75">
      <c r="A719" s="142"/>
      <c r="B719" s="143"/>
      <c r="C719" s="142"/>
      <c r="D719" s="143"/>
    </row>
    <row r="720" spans="1:4" ht="12.75">
      <c r="A720" s="142"/>
      <c r="B720" s="143"/>
      <c r="C720" s="142"/>
      <c r="D720" s="143"/>
    </row>
    <row r="721" spans="1:4" ht="12.75">
      <c r="A721" s="142"/>
      <c r="B721" s="143"/>
      <c r="C721" s="142"/>
      <c r="D721" s="143"/>
    </row>
    <row r="722" spans="1:4" ht="12.75">
      <c r="A722" s="142"/>
      <c r="B722" s="143"/>
      <c r="C722" s="142"/>
      <c r="D722" s="143"/>
    </row>
    <row r="723" spans="1:4" ht="12.75">
      <c r="A723" s="142"/>
      <c r="B723" s="143"/>
      <c r="C723" s="142"/>
      <c r="D723" s="143"/>
    </row>
    <row r="724" spans="1:4" ht="12.75">
      <c r="A724" s="142"/>
      <c r="B724" s="143"/>
      <c r="C724" s="142"/>
      <c r="D724" s="143"/>
    </row>
    <row r="725" spans="1:4" ht="12.75">
      <c r="A725" s="142"/>
      <c r="B725" s="143"/>
      <c r="C725" s="142"/>
      <c r="D725" s="143"/>
    </row>
    <row r="726" spans="1:4" ht="12.75">
      <c r="A726" s="142"/>
      <c r="B726" s="143"/>
      <c r="C726" s="142"/>
      <c r="D726" s="143"/>
    </row>
    <row r="727" spans="1:4" ht="12.75">
      <c r="A727" s="142"/>
      <c r="B727" s="143"/>
      <c r="C727" s="142"/>
      <c r="D727" s="143"/>
    </row>
    <row r="728" spans="1:4" ht="12.75">
      <c r="A728" s="142"/>
      <c r="B728" s="143"/>
      <c r="C728" s="142"/>
      <c r="D728" s="143"/>
    </row>
    <row r="729" spans="1:4" ht="12.75">
      <c r="A729" s="142"/>
      <c r="B729" s="143"/>
      <c r="C729" s="142"/>
      <c r="D729" s="143"/>
    </row>
    <row r="730" spans="1:4" ht="12.75">
      <c r="A730" s="142"/>
      <c r="B730" s="143"/>
      <c r="C730" s="142"/>
      <c r="D730" s="143"/>
    </row>
    <row r="731" spans="1:4" ht="12.75">
      <c r="A731" s="142"/>
      <c r="B731" s="143"/>
      <c r="C731" s="142"/>
      <c r="D731" s="143"/>
    </row>
    <row r="732" spans="1:4" ht="12.75">
      <c r="A732" s="142"/>
      <c r="B732" s="143"/>
      <c r="C732" s="142"/>
      <c r="D732" s="143"/>
    </row>
    <row r="733" spans="1:4" ht="12.75">
      <c r="A733" s="142"/>
      <c r="B733" s="143"/>
      <c r="C733" s="142"/>
      <c r="D733" s="143"/>
    </row>
    <row r="734" spans="1:4" ht="12.75">
      <c r="A734" s="142"/>
      <c r="B734" s="143"/>
      <c r="C734" s="142"/>
      <c r="D734" s="143"/>
    </row>
    <row r="735" spans="1:4" ht="12.75">
      <c r="A735" s="142"/>
      <c r="B735" s="143"/>
      <c r="C735" s="142"/>
      <c r="D735" s="143"/>
    </row>
    <row r="736" spans="1:4" ht="12.75">
      <c r="A736" s="142"/>
      <c r="B736" s="143"/>
      <c r="C736" s="142"/>
      <c r="D736" s="143"/>
    </row>
    <row r="737" spans="1:4" ht="12.75">
      <c r="A737" s="142"/>
      <c r="B737" s="143"/>
      <c r="C737" s="142"/>
      <c r="D737" s="143"/>
    </row>
    <row r="738" spans="1:4" ht="12.75">
      <c r="A738" s="142"/>
      <c r="B738" s="143"/>
      <c r="C738" s="142"/>
      <c r="D738" s="143"/>
    </row>
    <row r="739" spans="1:4" ht="12.75">
      <c r="A739" s="142"/>
      <c r="B739" s="143"/>
      <c r="C739" s="142"/>
      <c r="D739" s="143"/>
    </row>
    <row r="740" spans="1:4" ht="12.75">
      <c r="A740" s="142"/>
      <c r="B740" s="143"/>
      <c r="C740" s="142"/>
      <c r="D740" s="143"/>
    </row>
    <row r="741" spans="1:4" ht="12.75">
      <c r="A741" s="142"/>
      <c r="B741" s="143"/>
      <c r="C741" s="142"/>
      <c r="D741" s="143"/>
    </row>
    <row r="742" spans="1:4" ht="12.75">
      <c r="A742" s="142"/>
      <c r="B742" s="143"/>
      <c r="C742" s="142"/>
      <c r="D742" s="143"/>
    </row>
    <row r="743" spans="1:4" ht="12.75">
      <c r="A743" s="142"/>
      <c r="B743" s="143"/>
      <c r="C743" s="142"/>
      <c r="D743" s="143"/>
    </row>
    <row r="744" spans="1:4" ht="12.75">
      <c r="A744" s="142"/>
      <c r="B744" s="143"/>
      <c r="C744" s="142"/>
      <c r="D744" s="143"/>
    </row>
    <row r="745" spans="1:4" ht="12.75">
      <c r="A745" s="142"/>
      <c r="B745" s="143"/>
      <c r="C745" s="142"/>
      <c r="D745" s="143"/>
    </row>
    <row r="746" spans="1:4" ht="12.75">
      <c r="A746" s="142"/>
      <c r="B746" s="143"/>
      <c r="C746" s="142"/>
      <c r="D746" s="143"/>
    </row>
    <row r="747" spans="1:4" ht="12.75">
      <c r="A747" s="142"/>
      <c r="B747" s="143"/>
      <c r="C747" s="142"/>
      <c r="D747" s="143"/>
    </row>
    <row r="748" spans="1:4" ht="12.75">
      <c r="A748" s="142"/>
      <c r="B748" s="143"/>
      <c r="C748" s="142"/>
      <c r="D748" s="143"/>
    </row>
    <row r="749" spans="1:4" ht="12.75">
      <c r="A749" s="142"/>
      <c r="B749" s="143"/>
      <c r="C749" s="142"/>
      <c r="D749" s="143"/>
    </row>
    <row r="750" spans="1:4" ht="12.75">
      <c r="A750" s="142"/>
      <c r="B750" s="143"/>
      <c r="C750" s="142"/>
      <c r="D750" s="143"/>
    </row>
    <row r="751" spans="1:4" ht="12.75">
      <c r="A751" s="142"/>
      <c r="B751" s="143"/>
      <c r="C751" s="142"/>
      <c r="D751" s="143"/>
    </row>
    <row r="752" spans="1:4" ht="12.75">
      <c r="A752" s="142"/>
      <c r="B752" s="143"/>
      <c r="C752" s="142"/>
      <c r="D752" s="143"/>
    </row>
    <row r="753" spans="1:4" ht="12.75">
      <c r="A753" s="142"/>
      <c r="B753" s="143"/>
      <c r="C753" s="142"/>
      <c r="D753" s="143"/>
    </row>
    <row r="754" spans="1:4" ht="12.75">
      <c r="A754" s="142"/>
      <c r="B754" s="143"/>
      <c r="C754" s="142"/>
      <c r="D754" s="143"/>
    </row>
    <row r="755" spans="1:4" ht="12.75">
      <c r="A755" s="142"/>
      <c r="B755" s="143"/>
      <c r="C755" s="142"/>
      <c r="D755" s="143"/>
    </row>
    <row r="756" spans="1:4" ht="12.75">
      <c r="A756" s="142"/>
      <c r="B756" s="143"/>
      <c r="C756" s="142"/>
      <c r="D756" s="143"/>
    </row>
    <row r="757" spans="1:4" ht="12.75">
      <c r="A757" s="142"/>
      <c r="B757" s="143"/>
      <c r="C757" s="142"/>
      <c r="D757" s="143"/>
    </row>
    <row r="758" spans="1:4" ht="12.75">
      <c r="A758" s="142"/>
      <c r="B758" s="143"/>
      <c r="C758" s="142"/>
      <c r="D758" s="143"/>
    </row>
    <row r="759" spans="1:4" ht="12.75">
      <c r="A759" s="142"/>
      <c r="B759" s="143"/>
      <c r="C759" s="142"/>
      <c r="D759" s="143"/>
    </row>
    <row r="760" spans="1:4" ht="12.75">
      <c r="A760" s="142"/>
      <c r="B760" s="143"/>
      <c r="C760" s="142"/>
      <c r="D760" s="143"/>
    </row>
    <row r="761" spans="1:4" ht="12.75">
      <c r="A761" s="142"/>
      <c r="B761" s="143"/>
      <c r="C761" s="142"/>
      <c r="D761" s="143"/>
    </row>
    <row r="762" spans="1:4" ht="12.75">
      <c r="A762" s="142"/>
      <c r="B762" s="143"/>
      <c r="C762" s="142"/>
      <c r="D762" s="143"/>
    </row>
    <row r="763" spans="1:4" ht="12.75">
      <c r="A763" s="142"/>
      <c r="B763" s="143"/>
      <c r="C763" s="142"/>
      <c r="D763" s="143"/>
    </row>
    <row r="764" spans="1:4" ht="12.75">
      <c r="A764" s="142"/>
      <c r="B764" s="143"/>
      <c r="C764" s="142"/>
      <c r="D764" s="143"/>
    </row>
    <row r="765" spans="1:4" ht="12.75">
      <c r="A765" s="142"/>
      <c r="B765" s="143"/>
      <c r="C765" s="142"/>
      <c r="D765" s="143"/>
    </row>
    <row r="766" spans="1:4" ht="12.75">
      <c r="A766" s="142"/>
      <c r="B766" s="143"/>
      <c r="C766" s="142"/>
      <c r="D766" s="143"/>
    </row>
    <row r="767" spans="1:4" ht="12.75">
      <c r="A767" s="142"/>
      <c r="B767" s="143"/>
      <c r="C767" s="142"/>
      <c r="D767" s="143"/>
    </row>
    <row r="768" spans="1:4" ht="12.75">
      <c r="A768" s="142"/>
      <c r="B768" s="143"/>
      <c r="C768" s="142"/>
      <c r="D768" s="143"/>
    </row>
    <row r="769" spans="1:4" ht="12.75">
      <c r="A769" s="142"/>
      <c r="B769" s="143"/>
      <c r="C769" s="142"/>
      <c r="D769" s="143"/>
    </row>
    <row r="770" spans="1:4" ht="12.75">
      <c r="A770" s="142"/>
      <c r="B770" s="143"/>
      <c r="C770" s="142"/>
      <c r="D770" s="143"/>
    </row>
    <row r="771" spans="1:4" ht="12.75">
      <c r="A771" s="142"/>
      <c r="B771" s="143"/>
      <c r="C771" s="142"/>
      <c r="D771" s="143"/>
    </row>
    <row r="772" spans="1:4" ht="12.75">
      <c r="A772" s="142"/>
      <c r="B772" s="143"/>
      <c r="C772" s="142"/>
      <c r="D772" s="143"/>
    </row>
    <row r="773" spans="1:4" ht="12.75">
      <c r="A773" s="142"/>
      <c r="B773" s="143"/>
      <c r="C773" s="142"/>
      <c r="D773" s="143"/>
    </row>
    <row r="774" spans="1:4" ht="12.75">
      <c r="A774" s="142"/>
      <c r="B774" s="143"/>
      <c r="C774" s="142"/>
      <c r="D774" s="143"/>
    </row>
    <row r="775" spans="1:4" ht="12.75">
      <c r="A775" s="142"/>
      <c r="B775" s="143"/>
      <c r="C775" s="142"/>
      <c r="D775" s="143"/>
    </row>
    <row r="776" spans="1:4" ht="12.75">
      <c r="A776" s="142"/>
      <c r="B776" s="143"/>
      <c r="C776" s="142"/>
      <c r="D776" s="143"/>
    </row>
    <row r="777" spans="1:4" ht="12.75">
      <c r="A777" s="142"/>
      <c r="B777" s="143"/>
      <c r="C777" s="142"/>
      <c r="D777" s="143"/>
    </row>
    <row r="778" spans="1:4" ht="12.75">
      <c r="A778" s="142"/>
      <c r="B778" s="143"/>
      <c r="C778" s="142"/>
      <c r="D778" s="143"/>
    </row>
    <row r="779" spans="1:4" ht="12.75">
      <c r="A779" s="142"/>
      <c r="B779" s="143"/>
      <c r="C779" s="142"/>
      <c r="D779" s="143"/>
    </row>
    <row r="780" spans="1:4" ht="12.75">
      <c r="A780" s="142"/>
      <c r="B780" s="143"/>
      <c r="C780" s="142"/>
      <c r="D780" s="143"/>
    </row>
    <row r="781" spans="1:4" ht="12.75">
      <c r="A781" s="142"/>
      <c r="B781" s="143"/>
      <c r="C781" s="142"/>
      <c r="D781" s="143"/>
    </row>
    <row r="782" spans="1:4" ht="12.75">
      <c r="A782" s="142"/>
      <c r="B782" s="143"/>
      <c r="C782" s="142"/>
      <c r="D782" s="143"/>
    </row>
    <row r="783" spans="1:4" ht="12.75">
      <c r="A783" s="142"/>
      <c r="B783" s="143"/>
      <c r="C783" s="142"/>
      <c r="D783" s="143"/>
    </row>
    <row r="784" spans="1:4" ht="12.75">
      <c r="A784" s="142"/>
      <c r="B784" s="143"/>
      <c r="C784" s="142"/>
      <c r="D784" s="143"/>
    </row>
    <row r="785" spans="1:4" ht="12.75">
      <c r="A785" s="142"/>
      <c r="B785" s="143"/>
      <c r="C785" s="142"/>
      <c r="D785" s="143"/>
    </row>
    <row r="786" spans="1:4" ht="12.75">
      <c r="A786" s="142"/>
      <c r="B786" s="143"/>
      <c r="C786" s="142"/>
      <c r="D786" s="143"/>
    </row>
    <row r="787" spans="1:4" ht="12.75">
      <c r="A787" s="142"/>
      <c r="B787" s="143"/>
      <c r="C787" s="142"/>
      <c r="D787" s="143"/>
    </row>
    <row r="788" spans="1:4" ht="12.75">
      <c r="A788" s="142"/>
      <c r="B788" s="143"/>
      <c r="C788" s="142"/>
      <c r="D788" s="143"/>
    </row>
    <row r="789" spans="1:4" ht="12.75">
      <c r="A789" s="142"/>
      <c r="B789" s="143"/>
      <c r="C789" s="142"/>
      <c r="D789" s="143"/>
    </row>
    <row r="790" spans="1:4" ht="12.75">
      <c r="A790" s="142"/>
      <c r="B790" s="143"/>
      <c r="C790" s="142"/>
      <c r="D790" s="143"/>
    </row>
    <row r="791" spans="1:4" ht="12.75">
      <c r="A791" s="142"/>
      <c r="B791" s="143"/>
      <c r="C791" s="142"/>
      <c r="D791" s="143"/>
    </row>
    <row r="792" spans="1:4" ht="12.75">
      <c r="A792" s="142"/>
      <c r="B792" s="143"/>
      <c r="C792" s="142"/>
      <c r="D792" s="143"/>
    </row>
    <row r="793" spans="1:4" ht="12.75">
      <c r="A793" s="142"/>
      <c r="B793" s="143"/>
      <c r="C793" s="142"/>
      <c r="D793" s="143"/>
    </row>
    <row r="794" spans="1:4" ht="12.75">
      <c r="A794" s="142"/>
      <c r="B794" s="143"/>
      <c r="C794" s="142"/>
      <c r="D794" s="143"/>
    </row>
    <row r="795" spans="1:4" ht="12.75">
      <c r="A795" s="142"/>
      <c r="B795" s="143"/>
      <c r="C795" s="142"/>
      <c r="D795" s="143"/>
    </row>
    <row r="796" spans="1:4" ht="12.75">
      <c r="A796" s="142"/>
      <c r="B796" s="143"/>
      <c r="C796" s="142"/>
      <c r="D796" s="143"/>
    </row>
    <row r="797" spans="1:4" ht="12.75">
      <c r="A797" s="142"/>
      <c r="B797" s="143"/>
      <c r="C797" s="142"/>
      <c r="D797" s="143"/>
    </row>
    <row r="798" spans="1:4" ht="12.75">
      <c r="A798" s="142"/>
      <c r="B798" s="143"/>
      <c r="C798" s="142"/>
      <c r="D798" s="143"/>
    </row>
    <row r="799" spans="1:4" ht="12.75">
      <c r="A799" s="142"/>
      <c r="B799" s="143"/>
      <c r="C799" s="142"/>
      <c r="D799" s="143"/>
    </row>
    <row r="800" spans="1:4" ht="12.75">
      <c r="A800" s="142"/>
      <c r="B800" s="143"/>
      <c r="C800" s="142"/>
      <c r="D800" s="143"/>
    </row>
    <row r="801" spans="1:4" ht="12.75">
      <c r="A801" s="142"/>
      <c r="B801" s="143"/>
      <c r="C801" s="142"/>
      <c r="D801" s="143"/>
    </row>
    <row r="802" spans="1:4" ht="12.75">
      <c r="A802" s="142"/>
      <c r="B802" s="143"/>
      <c r="C802" s="142"/>
      <c r="D802" s="143"/>
    </row>
    <row r="803" spans="1:4" ht="12.75">
      <c r="A803" s="142"/>
      <c r="B803" s="143"/>
      <c r="C803" s="142"/>
      <c r="D803" s="143"/>
    </row>
    <row r="804" spans="1:4" ht="12.75">
      <c r="A804" s="142"/>
      <c r="B804" s="143"/>
      <c r="C804" s="142"/>
      <c r="D804" s="143"/>
    </row>
    <row r="805" spans="1:4" ht="12.75">
      <c r="A805" s="142"/>
      <c r="B805" s="143"/>
      <c r="C805" s="142"/>
      <c r="D805" s="143"/>
    </row>
    <row r="806" spans="1:4" ht="12.75">
      <c r="A806" s="142"/>
      <c r="B806" s="143"/>
      <c r="C806" s="142"/>
      <c r="D806" s="143"/>
    </row>
    <row r="807" spans="1:4" ht="12.75">
      <c r="A807" s="142"/>
      <c r="B807" s="143"/>
      <c r="C807" s="142"/>
      <c r="D807" s="143"/>
    </row>
    <row r="808" spans="1:4" ht="12.75">
      <c r="A808" s="142"/>
      <c r="B808" s="143"/>
      <c r="C808" s="142"/>
      <c r="D808" s="143"/>
    </row>
    <row r="809" spans="1:4" ht="12.75">
      <c r="A809" s="142"/>
      <c r="B809" s="143"/>
      <c r="C809" s="142"/>
      <c r="D809" s="143"/>
    </row>
    <row r="810" spans="1:4" ht="12.75">
      <c r="A810" s="142"/>
      <c r="B810" s="143"/>
      <c r="C810" s="142"/>
      <c r="D810" s="143"/>
    </row>
    <row r="811" spans="1:4" ht="12.75">
      <c r="A811" s="142"/>
      <c r="B811" s="143"/>
      <c r="C811" s="142"/>
      <c r="D811" s="143"/>
    </row>
    <row r="812" spans="1:4" ht="12.75">
      <c r="A812" s="142"/>
      <c r="B812" s="143"/>
      <c r="C812" s="142"/>
      <c r="D812" s="143"/>
    </row>
    <row r="813" spans="1:4" ht="12.75">
      <c r="A813" s="142"/>
      <c r="B813" s="143"/>
      <c r="C813" s="142"/>
      <c r="D813" s="143"/>
    </row>
    <row r="814" spans="1:4" ht="12.75">
      <c r="A814" s="142"/>
      <c r="B814" s="143"/>
      <c r="C814" s="142"/>
      <c r="D814" s="143"/>
    </row>
    <row r="815" spans="1:4" ht="12.75">
      <c r="A815" s="142"/>
      <c r="B815" s="143"/>
      <c r="C815" s="142"/>
      <c r="D815" s="143"/>
    </row>
    <row r="816" spans="1:4" ht="12.75">
      <c r="A816" s="142"/>
      <c r="B816" s="143"/>
      <c r="C816" s="142"/>
      <c r="D816" s="143"/>
    </row>
    <row r="817" spans="1:4" ht="12.75">
      <c r="A817" s="142"/>
      <c r="B817" s="143"/>
      <c r="C817" s="142"/>
      <c r="D817" s="143"/>
    </row>
    <row r="818" spans="1:4" ht="12.75">
      <c r="A818" s="142"/>
      <c r="B818" s="143"/>
      <c r="C818" s="142"/>
      <c r="D818" s="143"/>
    </row>
    <row r="819" spans="1:4" ht="12.75">
      <c r="A819" s="142"/>
      <c r="B819" s="143"/>
      <c r="C819" s="142"/>
      <c r="D819" s="143"/>
    </row>
    <row r="820" spans="1:4" ht="12.75">
      <c r="A820" s="142"/>
      <c r="B820" s="143"/>
      <c r="C820" s="142"/>
      <c r="D820" s="143"/>
    </row>
    <row r="821" spans="1:4" ht="12.75">
      <c r="A821" s="142"/>
      <c r="B821" s="143"/>
      <c r="C821" s="142"/>
      <c r="D821" s="143"/>
    </row>
    <row r="822" spans="1:4" ht="12.75">
      <c r="A822" s="142"/>
      <c r="B822" s="143"/>
      <c r="C822" s="142"/>
      <c r="D822" s="143"/>
    </row>
    <row r="823" spans="1:4" ht="12.75">
      <c r="A823" s="142"/>
      <c r="B823" s="143"/>
      <c r="C823" s="142"/>
      <c r="D823" s="143"/>
    </row>
    <row r="824" spans="1:4" ht="12.75">
      <c r="A824" s="142"/>
      <c r="B824" s="143"/>
      <c r="C824" s="142"/>
      <c r="D824" s="143"/>
    </row>
    <row r="825" spans="1:4" ht="12.75">
      <c r="A825" s="142"/>
      <c r="B825" s="143"/>
      <c r="C825" s="142"/>
      <c r="D825" s="143"/>
    </row>
    <row r="826" spans="1:4" ht="12.75">
      <c r="A826" s="142"/>
      <c r="B826" s="143"/>
      <c r="C826" s="142"/>
      <c r="D826" s="143"/>
    </row>
    <row r="827" spans="1:4" ht="12.75">
      <c r="A827" s="142"/>
      <c r="B827" s="143"/>
      <c r="C827" s="142"/>
      <c r="D827" s="143"/>
    </row>
    <row r="828" spans="1:4" ht="12.75">
      <c r="A828" s="142"/>
      <c r="B828" s="143"/>
      <c r="C828" s="142"/>
      <c r="D828" s="143"/>
    </row>
    <row r="829" spans="1:4" ht="12.75">
      <c r="A829" s="142"/>
      <c r="B829" s="143"/>
      <c r="C829" s="142"/>
      <c r="D829" s="143"/>
    </row>
    <row r="830" spans="1:4" ht="12.75">
      <c r="A830" s="142"/>
      <c r="B830" s="143"/>
      <c r="C830" s="142"/>
      <c r="D830" s="143"/>
    </row>
    <row r="831" spans="1:4" ht="12.75">
      <c r="A831" s="142"/>
      <c r="B831" s="143"/>
      <c r="C831" s="142"/>
      <c r="D831" s="143"/>
    </row>
    <row r="832" spans="1:4" ht="12.75">
      <c r="A832" s="142"/>
      <c r="B832" s="143"/>
      <c r="C832" s="142"/>
      <c r="D832" s="143"/>
    </row>
  </sheetData>
  <mergeCells count="3">
    <mergeCell ref="A9:E9"/>
    <mergeCell ref="D5:F5"/>
    <mergeCell ref="D6:F6"/>
  </mergeCells>
  <printOptions/>
  <pageMargins left="0.43" right="0.38" top="0.42" bottom="0.5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2014-11-09T22:14:11Z</cp:lastPrinted>
  <dcterms:created xsi:type="dcterms:W3CDTF">2008-11-08T13:38:26Z</dcterms:created>
  <dcterms:modified xsi:type="dcterms:W3CDTF">2014-11-09T22:19:33Z</dcterms:modified>
  <cp:category/>
  <cp:version/>
  <cp:contentType/>
  <cp:contentStatus/>
</cp:coreProperties>
</file>