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0230" firstSheet="8" activeTab="16"/>
  </bookViews>
  <sheets>
    <sheet name="пр 1 ГАД " sheetId="1" r:id="rId1"/>
    <sheet name="пр2 адми ист деф" sheetId="2" r:id="rId2"/>
    <sheet name="пр3 нормат " sheetId="3" r:id="rId3"/>
    <sheet name="пр 5 ут. ист деф " sheetId="4" r:id="rId4"/>
    <sheet name="пр 5.1 ист деф" sheetId="5" r:id="rId5"/>
    <sheet name="пр 4 доход " sheetId="6" r:id="rId6"/>
    <sheet name="пр 4.1 доходы 2018-2019" sheetId="7" r:id="rId7"/>
    <sheet name="пр 6 разделы " sheetId="8" r:id="rId8"/>
    <sheet name="по разделу 6.1" sheetId="9" r:id="rId9"/>
    <sheet name=" разделы пр 7 " sheetId="10" r:id="rId10"/>
    <sheet name="раздел 7.1" sheetId="11" r:id="rId11"/>
    <sheet name=" пр 8 " sheetId="12" r:id="rId12"/>
    <sheet name="пр 8.1" sheetId="13" r:id="rId13"/>
    <sheet name=" пр9 МП" sheetId="14" r:id="rId14"/>
    <sheet name="пр 9.1 МП" sheetId="15" r:id="rId15"/>
    <sheet name="пр10 пр госгарант" sheetId="16" r:id="rId16"/>
    <sheet name="пр 11 внутр заимст" sheetId="17" r:id="rId17"/>
  </sheets>
  <definedNames>
    <definedName name="_xlnm.Print_Area" localSheetId="11">' пр 8 '!$A$1:$G$289</definedName>
    <definedName name="_xlnm.Print_Area" localSheetId="0">'пр 1 ГАД '!$A$1:$D$119</definedName>
    <definedName name="_xlnm.Print_Area" localSheetId="4">'пр 5.1 ист деф'!$A$1:$D$29</definedName>
    <definedName name="_xlnm.Print_Area" localSheetId="7">'пр 6 разделы '!$A$1:$F$49</definedName>
  </definedNames>
  <calcPr fullCalcOnLoad="1"/>
</workbook>
</file>

<file path=xl/sharedStrings.xml><?xml version="1.0" encoding="utf-8"?>
<sst xmlns="http://schemas.openxmlformats.org/spreadsheetml/2006/main" count="5832" uniqueCount="884">
  <si>
    <t>000 1 05 04000 02 0000 110</t>
  </si>
  <si>
    <t>Налог ,взимаемый в связи с применением патентной системы налогообложения</t>
  </si>
  <si>
    <t>Главные администраторы доходов бюджета городского округа "поселок Палана"</t>
  </si>
  <si>
    <t xml:space="preserve"> и перечень администрируемых ими доходов</t>
  </si>
  <si>
    <t>Код</t>
  </si>
  <si>
    <t xml:space="preserve">Наименование главного администратора доходов </t>
  </si>
  <si>
    <t>Главы</t>
  </si>
  <si>
    <t xml:space="preserve">Органы государственной власти Российской Федерации </t>
  </si>
  <si>
    <t>048</t>
  </si>
  <si>
    <t>Управление Федеральной службы по надзору в сфере природопользования по Камчатскому краю</t>
  </si>
  <si>
    <t>1 12 01000 01 0000 120</t>
  </si>
  <si>
    <t>Плата за негативное воздействие на окружающую среду*</t>
  </si>
  <si>
    <t>1 16 25050 01 0000 140</t>
  </si>
  <si>
    <t>Денежные взыскания (штрафы) за нарушение законодательства в области охраны окружающей среды</t>
  </si>
  <si>
    <t>076</t>
  </si>
  <si>
    <t>Северо-Восточное территориальное управление Федерального агентства по рыболовству</t>
  </si>
  <si>
    <t>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</si>
  <si>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</si>
  <si>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</si>
  <si>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</si>
  <si>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1 03 02000 01 0000 110</t>
  </si>
  <si>
    <t>Акцизы по подакцизным товарам (продукции), производимым на территории Российской Федерации*</t>
  </si>
  <si>
    <t>141</t>
  </si>
  <si>
    <t>Управление Федеральной службы по надзору в сфере  защиты прав потребителей и благополучия человека по Камчатского краю</t>
  </si>
  <si>
    <t>1  16  28000  01  0000  140</t>
  </si>
  <si>
    <t xml:space="preserve">08 02 02 00 00 0000 520 </t>
  </si>
  <si>
    <t xml:space="preserve">Увеличение прочих остатков средств,  временно  размещенных  в  ценные бумаги </t>
  </si>
  <si>
    <t>Финансовое управление администрации городского округа "поселок Палана"</t>
  </si>
  <si>
    <t>1 13 01994 04 0000 130</t>
  </si>
  <si>
    <t xml:space="preserve">Прочие доходы  от  оказания  платных  услуг (работ) получателями  средств  бюджетов   городских округов  </t>
  </si>
  <si>
    <t>1 13 02994 04 0000 130</t>
  </si>
  <si>
    <t xml:space="preserve">Прочие доходы  от  компенсации затрат  бюджетов городских округов      </t>
  </si>
  <si>
    <t>1 16 90040 04 0000 140</t>
  </si>
  <si>
    <t>Получение Российской Федерацией кредитов международных финансовых организаций в валюте Российской Федерации</t>
  </si>
  <si>
    <t xml:space="preserve">01 04 00 00 00 0000 800 </t>
  </si>
  <si>
    <t>Погашение кредитов международных финансовых организаций в валюте Российской Федерации</t>
  </si>
  <si>
    <t xml:space="preserve">01 04 00 00 02 0000 810 </t>
  </si>
  <si>
    <t>Погашение Российской Федерацией кредитов международных финансовых организаций в валюте Российской Федерации</t>
  </si>
  <si>
    <t xml:space="preserve">04 01 00 00 00 0000 000 </t>
  </si>
  <si>
    <t xml:space="preserve">Исполнение  государственных  и  муниципальных   гарантий в валюте Российской Федерации </t>
  </si>
  <si>
    <t xml:space="preserve">04 01 00 00 00 0000 800 </t>
  </si>
  <si>
    <t xml:space="preserve">Исполнение  государственных  и  муниципальных   гарантий     в валюте Российской Федерации, если платежи гаранта не ведут  к  возникновению эквивалентных  требований  со  стороны   гаранта   к     должнику, не исполнившему обязательство </t>
  </si>
  <si>
    <t xml:space="preserve">04 01 00 00 02 0000 810 </t>
  </si>
  <si>
    <t xml:space="preserve">Государственные гарантии  субъектов  Российской  Федерации  в  валюте Российской Федерации </t>
  </si>
  <si>
    <t xml:space="preserve">01 05 00 00 00 0000 000 </t>
  </si>
  <si>
    <t xml:space="preserve">01 05 00 00 00 0000 500 </t>
  </si>
  <si>
    <t>Увеличение остатков средств бюджетов</t>
  </si>
  <si>
    <t>08 01 00 00 00 0000 500</t>
  </si>
  <si>
    <t>Увеличение остатков финансовых резервов бюджетов</t>
  </si>
  <si>
    <t>08 01 01 00 00 0000 510</t>
  </si>
  <si>
    <t xml:space="preserve">Увеличение остатков денежных средств финансовых резервов  </t>
  </si>
  <si>
    <t xml:space="preserve">08 01 01 00 02 0000 510 </t>
  </si>
  <si>
    <t xml:space="preserve">Увеличение остатков денежных  средств  финансовых  резервов  бюджетов субъектов Российской Федерации </t>
  </si>
  <si>
    <t xml:space="preserve">08 01 02 0000 0000 520 </t>
  </si>
  <si>
    <t xml:space="preserve">Увеличение остатков средств финансовых резервов  бюджетов  Российской Федерации, размещенных в ценные бумаги  </t>
  </si>
  <si>
    <t xml:space="preserve">08 01 02 00 02 0000 520 </t>
  </si>
  <si>
    <t xml:space="preserve">Увеличение остатков средств финансовых  резервов  бюджетов  субъектов Российской Федерации, размещенных в ценные бумаги </t>
  </si>
  <si>
    <t xml:space="preserve">01 05 02 00 00 0000 500 </t>
  </si>
  <si>
    <t xml:space="preserve">01 05 02 01 00 0000 510 </t>
  </si>
  <si>
    <t xml:space="preserve">Субсидии бюджетам  городских  округов  на государственную поддержку малого и среднего предпринимательства, включая крестьянские (фермерские) хозяйства
</t>
  </si>
  <si>
    <t>Подпрограмма "Энергосбережение и повышение энергетической эффективности в городском округе "поселок Палана"</t>
  </si>
  <si>
    <t xml:space="preserve">Субвенции  бюджетам  городских   округов на осуществление первичного воинского учета на территориях,   где   отсутствуют    военные комиссариаты               </t>
  </si>
  <si>
    <t xml:space="preserve"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
</t>
  </si>
  <si>
    <t>1 00 00000 00 0000 000</t>
  </si>
  <si>
    <t>1 13 00000 00 0000 000</t>
  </si>
  <si>
    <t>ДОХОДЫ ОТ ОКАЗАНИЯ ПЛАТНЫХ УСЛУГ (РАБОТ) И КОМПЕНСАЦИИ ЗАТРАТ ГОСУДАРСТВА</t>
  </si>
  <si>
    <t>- лизинговые операции</t>
  </si>
  <si>
    <t>Приложение №9</t>
  </si>
  <si>
    <t>000 1 05 01010 01 0000 110</t>
  </si>
  <si>
    <t>Налог , взимаемый с налогоплательщиков, выбравших в качестве объекта налогообложения доходы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</si>
  <si>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</si>
  <si>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</si>
  <si>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</si>
  <si>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</si>
  <si>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</si>
  <si>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</si>
  <si>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>102 11 05</t>
  </si>
  <si>
    <t xml:space="preserve">Субвенции  бюджетам  городских   округов по выплате вознаграждения за выполнение функций   классного руководителя  </t>
  </si>
  <si>
    <t>Социальная политика</t>
  </si>
  <si>
    <t>(тыс.руб.)</t>
  </si>
  <si>
    <t xml:space="preserve">городского округа "поселок Палана" </t>
  </si>
  <si>
    <t xml:space="preserve">к нормативному правовому акту </t>
  </si>
  <si>
    <t>Приложение №5</t>
  </si>
  <si>
    <t>Источники финансирования дефицита  бюджета: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</si>
  <si>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</si>
  <si>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</si>
  <si>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</si>
  <si>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</si>
  <si>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000 2 00 00000 00 0000 000</t>
  </si>
  <si>
    <t xml:space="preserve">БЕЗВОЗМЕЗДНЫЕ ПОСТУПЛЕНИЯ </t>
  </si>
  <si>
    <t>Коммунальное хозяйство</t>
  </si>
  <si>
    <t>0502</t>
  </si>
  <si>
    <t>Благоустройство</t>
  </si>
  <si>
    <t>0503</t>
  </si>
  <si>
    <t>Другие вопросы в области образования</t>
  </si>
  <si>
    <t>0709</t>
  </si>
  <si>
    <t>Культура</t>
  </si>
  <si>
    <t>0801</t>
  </si>
  <si>
    <t>Физическая культура и спорт</t>
  </si>
  <si>
    <t>Пенсионное обеспечение</t>
  </si>
  <si>
    <t>1001</t>
  </si>
  <si>
    <t xml:space="preserve">Наименование показателя </t>
  </si>
  <si>
    <t xml:space="preserve">Код бюджетной классификации </t>
  </si>
  <si>
    <t xml:space="preserve">Предоставление субсидий бюджетным, автономным учреждениям и иным некоммерческим организациям </t>
  </si>
  <si>
    <t xml:space="preserve">Муниципальная программа  "Совершенствование управления муниципальным имуществом городского округа  "поселок Палана" на 2015-2019 годы" </t>
  </si>
  <si>
    <t>За  счет  источников  финансирования   дефицита  бюджета городского округа "поселок Палана"</t>
  </si>
  <si>
    <t>За счет расходов  бюджета   городского округа "поселок Палана"</t>
  </si>
  <si>
    <t>06</t>
  </si>
  <si>
    <t>07</t>
  </si>
  <si>
    <t>Национальная оборона</t>
  </si>
  <si>
    <t>Национальная безопасность и правоохранительная деятельность</t>
  </si>
  <si>
    <t>09</t>
  </si>
  <si>
    <t>000 115 00000 00 0000 000</t>
  </si>
  <si>
    <t xml:space="preserve">Годовой объем ассигнований 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</si>
  <si>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</si>
  <si>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000 1 13 01994 04 0000 130</t>
  </si>
  <si>
    <t>000 1 13 02994 04 0000 130</t>
  </si>
  <si>
    <t>СУБСИДИИ БЮДЖЕТАМ БЮДЖЕТНОЙ СИСТЕМЫ РОССИЙСКОЙ ФЕДЕРАЦИИ  (МЕЖБЮДЖЕТНЫЕ СУБСИДИИ)</t>
  </si>
  <si>
    <t xml:space="preserve">Субвенции  бюджетам  городских   округов на осуществление первичного воинского  учета на территориях,   где   отсутствуют    военные комиссариаты                </t>
  </si>
  <si>
    <t>Приложение №4</t>
  </si>
  <si>
    <t xml:space="preserve"> Годовой объем </t>
  </si>
  <si>
    <t>ДОХОДЫ ОТ ПРОДАЖИ МАТЕРИАЛЬНЫХ И НЕМАТЕРИАЛЬНЫХ АКТИВОВ</t>
  </si>
  <si>
    <t>НАЛОГОВЫЕ И НЕНАЛОГОВЫЕ ДОХОДЫ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</si>
  <si>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</si>
  <si>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</si>
  <si>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</si>
  <si>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 </t>
  </si>
  <si>
    <t>Охрана семьи и детства</t>
  </si>
  <si>
    <t>Социальная помощь</t>
  </si>
  <si>
    <t>Другие вопросы в области социальной политики</t>
  </si>
  <si>
    <t>3.</t>
  </si>
  <si>
    <t>1</t>
  </si>
  <si>
    <t>3</t>
  </si>
  <si>
    <t>5</t>
  </si>
  <si>
    <t>6</t>
  </si>
  <si>
    <t>Приложение №6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</si>
  <si>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</si>
  <si>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</si>
  <si>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</si>
  <si>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</si>
  <si>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</si>
  <si>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>4.1</t>
  </si>
  <si>
    <t>4.2</t>
  </si>
  <si>
    <t>0104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</si>
  <si>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</si>
  <si>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</si>
  <si>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</si>
  <si>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</si>
  <si>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</si>
  <si>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0309</t>
  </si>
  <si>
    <t>600</t>
  </si>
  <si>
    <t>Социальное обеспечение и иные выплаты населению</t>
  </si>
  <si>
    <t>300</t>
  </si>
  <si>
    <t>(тыс. рублей)</t>
  </si>
  <si>
    <t xml:space="preserve">000 1 11 05010 04 0000 120 </t>
  </si>
  <si>
    <t xml:space="preserve">000 1 11 05024 04 0000 120 </t>
  </si>
  <si>
    <t xml:space="preserve">Прочие межбюджетные  трансферты, передаваемые бюджетам городских округов  </t>
  </si>
  <si>
    <t>2 08 04000 04 0000 180</t>
  </si>
  <si>
    <t xml:space="preserve">Перечисления   из   бюджетов    городских округов (в бюджеты городских округов) для осуществления возврата  (зачета)  излишне уплаченных или  излишне  взысканных  сумм налогов, сборов и иных платежей, а  также сумм   процентов    за    несвоевременное   осуществление    такого        возврата и процентов,   начисленных    на    излишне взысканные суммы
</t>
  </si>
  <si>
    <t>2 19 04 000 04 0000 151</t>
  </si>
  <si>
    <t xml:space="preserve">Возврат остатков  субсидий,   субвенций и иных  межбюджетных  трансфертов,  имеющих целевое  назначение,  прошлых     лет, из бюджетов городских округов   </t>
  </si>
  <si>
    <t xml:space="preserve">Администрация городского округа "поселок Палана" </t>
  </si>
  <si>
    <t>Прочие доходы от компенсации затрат бюджетов городских округов</t>
  </si>
  <si>
    <t>1 16 23041 04 0000 140</t>
  </si>
  <si>
    <t xml:space="preserve">Доходы    от    возмещения       ущерба при возникновении  страховых   случаев  по обязательному страхованию гражданской ответственности,   когда выгодоприобретателями   выступают  получатели  средств бюджетов городских округов   </t>
  </si>
  <si>
    <t>Комитет по управлению муниципальным имуществом городского округа «поселок Палана»</t>
  </si>
  <si>
    <t>1 08 07150 01 0000 110</t>
  </si>
  <si>
    <t>Государственная    пошлина    за     выдачу разрешения    на    установку     рекламной конструкции</t>
  </si>
  <si>
    <t>1 11 01040 04 0000 120</t>
  </si>
  <si>
    <t>Доходы в виде прибыли, приходящейся на доли в    уставных    (складочных)     капиталах хозяйственных товариществ  и  обществ,  или дивидендов   по    акциям,    принадлежащим городским округам</t>
  </si>
  <si>
    <t>1 11 05012 04 0000 120</t>
  </si>
  <si>
    <t>1 11 05024 04 0000 120</t>
  </si>
  <si>
    <t>1 11 05034 04 0000 120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</si>
  <si>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</si>
  <si>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</si>
  <si>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</si>
  <si>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</si>
  <si>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</si>
  <si>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</si>
  <si>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</si>
  <si>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</si>
  <si>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</si>
  <si>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Дотации бюджетам городских округов на выравнивание уровня бюджетной обеспеченности</t>
  </si>
  <si>
    <t>163 Иные межбюджетные трансферты на поддержку экономического исоциального  развития коренных малочисленных народов Севера, Сибири и Дальнего Востока в рамках ПП "Укрепление единства российской нации и этнокультурное развитие народов России"</t>
  </si>
  <si>
    <t>Субвенции  бюджетам  городских   округов на государственную      регистрацию      актов гражданского состояния</t>
  </si>
  <si>
    <t>ВСЕГО ДОХОДОВ</t>
  </si>
  <si>
    <t>ДОТАЦИИ БЮДЖЕТАМ СУБЪЕКТОВ РОССИЙСКОЙ ФЕДЕРАЦИИ И МУНИЦИПАЛЬНЫХ ОБРАЗОВАНИЙ</t>
  </si>
  <si>
    <t xml:space="preserve"> п/п</t>
  </si>
  <si>
    <t xml:space="preserve">Наименование </t>
  </si>
  <si>
    <t>Ведомство</t>
  </si>
  <si>
    <t>Раздел и подраздел</t>
  </si>
  <si>
    <t>Целевая статья</t>
  </si>
  <si>
    <t>Вид расходов</t>
  </si>
  <si>
    <t>1.</t>
  </si>
  <si>
    <t>Финансовое управление  администрации городского округа "поселок Палана"</t>
  </si>
  <si>
    <t>001</t>
  </si>
  <si>
    <t>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</si>
  <si>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</si>
  <si>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</si>
  <si>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2.</t>
  </si>
  <si>
    <t>Администрация городского округа "поселок Палана"</t>
  </si>
  <si>
    <t>011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</si>
  <si>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</si>
  <si>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</si>
  <si>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1006</t>
  </si>
  <si>
    <t xml:space="preserve">Доходы  от  реализации   иного   имущества находящегося  в   собственности   городских округов    (за исключением  имущества муниципальных, бюджетных и автономных   учреждений, а также  имущества  муниципальных, бюджетных и   унитарных предприятий, в том числе казенных), в части реализации    материальных       запасов по указанному имуществу                     </t>
  </si>
  <si>
    <t>1 14 03040 04 0000 410</t>
  </si>
  <si>
    <t xml:space="preserve">Средства  от  распоряжения   и   реализации конфискованного    и    иного    имущества,  обращенного в доходы городских  округов  (в части  реализации   основных     средств по указанному имуществу)  </t>
  </si>
  <si>
    <t>1 14 03040 04 0000 440</t>
  </si>
  <si>
    <t xml:space="preserve">Средства  от  распоряжения   и   реализации конфискованного    и    иного    имущества, обращенного в доходы городских  округов  (в части реализации  материальных  запасов  по указанному имуществу)  </t>
  </si>
  <si>
    <t>1 14 04040 04 0000 420</t>
  </si>
  <si>
    <t xml:space="preserve">Доходы от продажи  нематериальных  активов,  находящихся   в   собственности   городских округов      </t>
  </si>
  <si>
    <t>1 14 06012 04 0000 430</t>
  </si>
  <si>
    <t>Доходы от продажи  земельных участков, государственная собственность на которые не разграничена и которые расположены в границах городских округов</t>
  </si>
  <si>
    <t>1 15 02040 04 0000 140</t>
  </si>
  <si>
    <t>Платежи, взимаемые органами местного самоуправления (организациями)  городских округов за выполнение определенных функций</t>
  </si>
  <si>
    <t>* Администрирование поступлений по всем подстатьям и программам соответствующей статьи осуществляется  администратором, указанным в группировочном коде бюджетной классификации</t>
  </si>
  <si>
    <t>Код главы</t>
  </si>
  <si>
    <t>Главные администраторы, наименование источника</t>
  </si>
  <si>
    <t xml:space="preserve">01 03 00 00 00 0000 000 </t>
  </si>
  <si>
    <t xml:space="preserve">01 03 00 00 00 0000 700 </t>
  </si>
  <si>
    <t xml:space="preserve">01 03 00 00 04 0000 710 </t>
  </si>
  <si>
    <t xml:space="preserve">01 03 00 00 00 0000 800 </t>
  </si>
  <si>
    <t xml:space="preserve">01 03 00 00 04 0000 810 </t>
  </si>
  <si>
    <t xml:space="preserve">01 04 00 00 00 0000 000 </t>
  </si>
  <si>
    <t>Кредиты международных финансовых организаций в валюте Российской Федерации</t>
  </si>
  <si>
    <t xml:space="preserve">01 04 00 00 00 0000 700 </t>
  </si>
  <si>
    <t>Получение кредитов международных финансовых организаций в валюте Российской Федерации</t>
  </si>
  <si>
    <t xml:space="preserve">01 04 00 00 02 0000 710 </t>
  </si>
  <si>
    <t>Увеличение прочих остатков денежных средств бюджетов</t>
  </si>
  <si>
    <t>10.1</t>
  </si>
  <si>
    <t>10.2</t>
  </si>
  <si>
    <t>1 05 02000 02 0000 110</t>
  </si>
  <si>
    <t>Единый налог на вмененный доход для отдельных видов деятельности*</t>
  </si>
  <si>
    <t>1 05 03000 01 0000 110</t>
  </si>
  <si>
    <t>Единый сельскохозяйственный налог*</t>
  </si>
  <si>
    <t>1 05 04000 02 0000 110</t>
  </si>
  <si>
    <t>Налог, взимаемый в связи с применением патентной системы налогообложения*</t>
  </si>
  <si>
    <t>1 06 01000 00 0000 110</t>
  </si>
  <si>
    <t>Налог на имущество физических лиц*</t>
  </si>
  <si>
    <t>1 06 06000 00 0000 110</t>
  </si>
  <si>
    <t>Земельный налог*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</si>
  <si>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Федерации)*</t>
  </si>
  <si>
    <t>1 16 30000 01 0000 140</t>
  </si>
  <si>
    <t>Денежные взыскания (штрафы) за правонарушения в области дорожного движения</t>
  </si>
  <si>
    <t>Органы государственной власти Камчатского края</t>
  </si>
  <si>
    <t>843</t>
  </si>
  <si>
    <t>Министерство экономического развития, предпринимательства и торговли Камчатского края</t>
  </si>
  <si>
    <t>1 16 33040 04 0000 140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</si>
  <si>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</si>
  <si>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</si>
  <si>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Межбюджетные трансферты, передаваемые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</si>
  <si>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08 02 02 00 02 0000 520</t>
  </si>
  <si>
    <t xml:space="preserve">Увеличение прочих  остатков  средств  бюджетов  субъектов  Российской Федерации, временно размещенных в ценные бумаги </t>
  </si>
  <si>
    <t xml:space="preserve">01 05 00 00 00 0000 600 </t>
  </si>
  <si>
    <t>Уменьшение остатков средств бюджетов</t>
  </si>
  <si>
    <t xml:space="preserve">08 01 00 00 00 0000 600 </t>
  </si>
  <si>
    <t xml:space="preserve">Уменьшение остатков финансовых резервов бюджетов  </t>
  </si>
  <si>
    <t xml:space="preserve">08 01 01 00 00 0000 610 </t>
  </si>
  <si>
    <t xml:space="preserve">Уменьшение остатков денежных средств финансовых резервов   </t>
  </si>
  <si>
    <t xml:space="preserve">08 01 01 00 02 0000 610 </t>
  </si>
  <si>
    <t xml:space="preserve">Уменьшение остатков денежных  средств  финансовых  резервов  бюджетов субъектов Российской Федерации </t>
  </si>
  <si>
    <t xml:space="preserve">08 01 02 00 00 0000 620 </t>
  </si>
  <si>
    <t xml:space="preserve">Уменьшение остатков средств финансовых резервов, размещенных в ценные бумаги </t>
  </si>
  <si>
    <t>08 01 02 00 02 0000 620</t>
  </si>
  <si>
    <t xml:space="preserve">Уменьшение остатков средств финансовых  резервов  бюджетов  субъектов Российской Федерации, размещенных в ценные бумаги </t>
  </si>
  <si>
    <t xml:space="preserve">01 05 02 00 00 0000 600 </t>
  </si>
  <si>
    <t>Уменьшение прочих остатков денежных средств бюджетов</t>
  </si>
  <si>
    <t xml:space="preserve">01 05 02 01 04 0000 610 </t>
  </si>
  <si>
    <t>Уменьшение  прочих  остатков  денежных  средств  бюджетов   городских округов</t>
  </si>
  <si>
    <t>(%)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</si>
  <si>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</si>
  <si>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</si>
  <si>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</si>
  <si>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</si>
  <si>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 xml:space="preserve">Дотации бюджетам городских округов на выравнивание бюджетной обеспеченности
</t>
  </si>
  <si>
    <t>Дотации бюджетам городских округов на поддержку мер по обеспечению сбалансированности бюджетов</t>
  </si>
  <si>
    <t>Прочие субсидии бюджетам городских округов</t>
  </si>
  <si>
    <t xml:space="preserve">0701 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</si>
  <si>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</si>
  <si>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</si>
  <si>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</si>
  <si>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</t>
  </si>
  <si>
    <t xml:space="preserve">Источники финансирования дефицита 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</si>
  <si>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</si>
  <si>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</si>
  <si>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</si>
  <si>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</si>
  <si>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</si>
  <si>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</si>
  <si>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Увеличение остатков средств бюджетов</t>
  </si>
  <si>
    <t>01 05 02 00 00 0000 500</t>
  </si>
  <si>
    <t xml:space="preserve">Всего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</si>
  <si>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</si>
  <si>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ВСЕГО РАСХОДОВ</t>
  </si>
  <si>
    <t xml:space="preserve">Прочие доходы от компенсации затрат бюджетов городских округов </t>
  </si>
  <si>
    <t>400</t>
  </si>
  <si>
    <t xml:space="preserve">Функционирование высшего должностного лица субъекта Российской Федерации и муниципального образования </t>
  </si>
  <si>
    <t>0314</t>
  </si>
  <si>
    <t xml:space="preserve">в том числе за счет средств федерального бюджета </t>
  </si>
  <si>
    <t>13</t>
  </si>
  <si>
    <t xml:space="preserve">Другие вопросы в области культуры, кинематографии </t>
  </si>
  <si>
    <t>10.</t>
  </si>
  <si>
    <t>расходы за счет средств федерального бюджета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</si>
  <si>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</si>
  <si>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</si>
  <si>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</si>
  <si>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№№</t>
  </si>
  <si>
    <t>Раздел</t>
  </si>
  <si>
    <t>Подраздел</t>
  </si>
  <si>
    <t>2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</si>
  <si>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</si>
  <si>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</si>
  <si>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</si>
  <si>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Органы юстиции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</si>
  <si>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</si>
  <si>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</si>
  <si>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Дорожное хозяйство (дорожные фонды)</t>
  </si>
  <si>
    <t xml:space="preserve">Физическая культура </t>
  </si>
  <si>
    <t>Обслуживание государственного и муниципального долга</t>
  </si>
  <si>
    <t xml:space="preserve">Всего расходов </t>
  </si>
  <si>
    <t>возврат излишне уплаченных сумм по платежам в Экологический фонд</t>
  </si>
  <si>
    <t>Физическая культура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</si>
  <si>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</si>
  <si>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</si>
  <si>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0113</t>
  </si>
  <si>
    <t>0804</t>
  </si>
  <si>
    <t>1101</t>
  </si>
  <si>
    <t xml:space="preserve">Молодежная политика и оздоровление  детей </t>
  </si>
  <si>
    <t>тыс.рублей</t>
  </si>
  <si>
    <t>№/№</t>
  </si>
  <si>
    <t xml:space="preserve">Наименование целевой программы </t>
  </si>
  <si>
    <t>Раздел/подраздел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</si>
  <si>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</si>
  <si>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</si>
  <si>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</si>
  <si>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</si>
  <si>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</si>
  <si>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</si>
  <si>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</si>
  <si>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</si>
  <si>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</si>
  <si>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</si>
  <si>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</si>
  <si>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</si>
  <si>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0111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</si>
  <si>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</si>
  <si>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</si>
  <si>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</si>
  <si>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</si>
  <si>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 xml:space="preserve">Совет  депутатов городского округа "поселок Палана"           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</si>
  <si>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</si>
  <si>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</si>
  <si>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4.</t>
  </si>
  <si>
    <t>014</t>
  </si>
  <si>
    <t>5.</t>
  </si>
  <si>
    <t>6.</t>
  </si>
  <si>
    <t>Контрольно-счетная комиссия городского округа «поселок Палана»</t>
  </si>
  <si>
    <t>016</t>
  </si>
  <si>
    <t>7.</t>
  </si>
  <si>
    <t>Общее образование</t>
  </si>
  <si>
    <t>0702</t>
  </si>
  <si>
    <t>0707</t>
  </si>
  <si>
    <t>8.</t>
  </si>
  <si>
    <t>Дошкольное образование</t>
  </si>
  <si>
    <t>0701</t>
  </si>
  <si>
    <t>9.</t>
  </si>
  <si>
    <t>10</t>
  </si>
  <si>
    <t>4</t>
  </si>
  <si>
    <t>01</t>
  </si>
  <si>
    <t>02</t>
  </si>
  <si>
    <t>03</t>
  </si>
  <si>
    <t>04</t>
  </si>
  <si>
    <t>Муниципальная программа "Социальная поддержка граждан в городском округе "поселок Палана" на 2014-2015 годы"</t>
  </si>
  <si>
    <t xml:space="preserve">Муниципальная программа  "Совершенствование управления муниципальным имуществом городского округа на 2015-2019 годы" </t>
  </si>
  <si>
    <t xml:space="preserve"> Исполнение муниципальных гарантий городского округа "поселок Палана"</t>
  </si>
  <si>
    <t>0800</t>
  </si>
  <si>
    <t>Подпрограмма "Обеспечение реализации Программы"</t>
  </si>
  <si>
    <t>Подпрограмма "Повышение эффективности управления муниципальным имуществом"</t>
  </si>
  <si>
    <t>11.</t>
  </si>
  <si>
    <t>12.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</si>
  <si>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</si>
  <si>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</si>
  <si>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государственных гарантий</t>
  </si>
  <si>
    <t>Итого:</t>
  </si>
  <si>
    <t>Объем бюджетных ассигнований на исполнение гарантий по возможным гарантийным случаям, тыс. рублей</t>
  </si>
  <si>
    <t>Наименование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</si>
  <si>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</si>
  <si>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</si>
  <si>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</si>
  <si>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</si>
  <si>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</si>
  <si>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Жилищное хозяйство </t>
  </si>
  <si>
    <t>Жилищное хозяйство</t>
  </si>
  <si>
    <t>0501</t>
  </si>
  <si>
    <t xml:space="preserve">СУБВЕНЦИИ БЮДЖЕТАМ СУБЪЕКТОВ РОССИЙСКОЙ ФЕДЕРАЦИИ И МУНИЦИПАЛЬНЫХ ОБРАЗОВАНИЙ </t>
  </si>
  <si>
    <t>Непрограммные расходы</t>
  </si>
  <si>
    <t>14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</si>
  <si>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</si>
  <si>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</si>
  <si>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</si>
  <si>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</si>
  <si>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</si>
  <si>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</si>
  <si>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</si>
  <si>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</si>
  <si>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>Приложение №1</t>
  </si>
  <si>
    <t>Годовой объем ассигнований</t>
  </si>
  <si>
    <t>АДМИНИСТРАТИВНЫЕ ПЛАТЕЖИ И СБОРЫ</t>
  </si>
  <si>
    <t>000 1 00 00000 00 0000 000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</si>
  <si>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</si>
  <si>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</si>
  <si>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</si>
  <si>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</si>
  <si>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</si>
  <si>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 xml:space="preserve"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   </t>
  </si>
  <si>
    <t>Субвенции бюджетам городских округов на компенсацию части родительской платы, за содержание ребенка  в муниципальных образовательных учреждениях , реализующих основную общеобразовательную программу дошкольного образования</t>
  </si>
  <si>
    <t>Другие вопросы в области национальной безопасности и правоохранительной деятельности</t>
  </si>
  <si>
    <t>000 1 05 01050 01 0000 110</t>
  </si>
  <si>
    <t>000 1 05 03000 01 0000 110</t>
  </si>
  <si>
    <t>Единый сельскохозяйственный налог</t>
  </si>
  <si>
    <t>000 1 13 00000 00 0000 000</t>
  </si>
  <si>
    <t xml:space="preserve">ДОХОДЫ ОТ ОКАЗАНИЯ ПЛАТНЫХ УСЛУГ (РАБОТ) И КОМПЕНСАЦИИ ЗАТРАТ ГОСУДАРСТВА </t>
  </si>
  <si>
    <t>Органы юстиции</t>
  </si>
  <si>
    <t>0304</t>
  </si>
  <si>
    <t>Социальное обеспечение населения</t>
  </si>
  <si>
    <t>1004</t>
  </si>
  <si>
    <t>1003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</si>
  <si>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</si>
  <si>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000 1 11 05034  0400 00 120</t>
  </si>
  <si>
    <t>000 114 00000 00 0000 000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</si>
  <si>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</si>
  <si>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</si>
  <si>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</si>
  <si>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</si>
  <si>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0409</t>
  </si>
  <si>
    <t>Приложение №7</t>
  </si>
  <si>
    <t xml:space="preserve">Раздел </t>
  </si>
  <si>
    <t xml:space="preserve"> Подраздел</t>
  </si>
  <si>
    <t>Приложение №2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</si>
  <si>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</si>
  <si>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</si>
  <si>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</si>
  <si>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</si>
  <si>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</si>
  <si>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</si>
  <si>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Комитет по управлению муниципальным имуществом  городского округа «поселок Палана»</t>
  </si>
  <si>
    <t xml:space="preserve">Культура, кинематография </t>
  </si>
  <si>
    <t>Общегосударственные вопросы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</si>
  <si>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</si>
  <si>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</si>
  <si>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</si>
  <si>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</si>
  <si>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</si>
  <si>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</si>
  <si>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</si>
  <si>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</si>
  <si>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>Распределение ассигнований на реализацию муниципальных  программ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</si>
  <si>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</si>
  <si>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 бюджетам  городских   округов на ежемесячное  денежное     вознаграждение за классное руководство 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</si>
  <si>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</t>
  </si>
  <si>
    <t xml:space="preserve">Субвенции  бюджетам  городских   округов на выполнение     передаваемых      полномочий субъектов Российской Федерации    </t>
  </si>
  <si>
    <t xml:space="preserve">Субвенции  бюджетам  городских   округов на содержание  ребенка  в  семье     опекуна и приемной семье, а  также  вознаграждение, причитающееся  приемному родителю  </t>
  </si>
  <si>
    <t>Прочие субвенции бюджетам городских округов</t>
  </si>
  <si>
    <t>Дорожное хозяйство (дорожный фонд)</t>
  </si>
  <si>
    <t>Минимальный налог, зачисляемый в бюджеты субъектов Российской Федерации</t>
  </si>
  <si>
    <t>Доходы  от  сдачи   в   аренду   имущества находящегося   в   оперативном   управлении органов  управления  городских    округов и созданных ими  учреждений  (за  исключением имущества     муниципальных, бюджетных и автономных учреждений)</t>
  </si>
  <si>
    <t>1 11 07014 04 0000 120</t>
  </si>
  <si>
    <t>1 11 09044 04 0000 120</t>
  </si>
  <si>
    <t xml:space="preserve">Прочие   поступления    от    использования имущества,  находящегося  в   собственности городских округов (за исключением имущества муниципальных  бюджетных и автономных     учреждений, а также  имущества  муниципальных   унитарных предприятий, в том числе казенных) </t>
  </si>
  <si>
    <t>1 14 01040 04 0000 410</t>
  </si>
  <si>
    <t xml:space="preserve">Доходы от продажи  квартир,   находящихся в собственности городских округов   </t>
  </si>
  <si>
    <t>1 14 02042 04 0000 410</t>
  </si>
  <si>
    <t xml:space="preserve">Доходы     от     реализации     имущества, находящегося   в   оперативном   управлении учреждений, находящихся в  ведении  органов управления    городских         округов (за исключением     имущества     муниципальных. бюджетных и автономных учреждений), в части  реализации основных средств по указанному имуществу    </t>
  </si>
  <si>
    <t>1 14 02042 04 0000 440</t>
  </si>
  <si>
    <t xml:space="preserve">Доходы  от реализации  имущества находящегося в оперативном  управлении учреждений, находящихся в  ведении  органов управления    городских         округов (за исключением     имущества     муниципальных, бюджетных и  автономных учреждений), в части  реализации материальных    запасов    по    указанному имуществу                       </t>
  </si>
  <si>
    <t>1 14 02043 04 0000 410</t>
  </si>
  <si>
    <t xml:space="preserve">Доходы  от  реализации  иного  имущества, находящегося  в  собственности  городских округов   (за    исключением    имущества                                муниципальных,бюджетных и  автономных   учреждений, а также имущества  муниципальных  унитарных предприятий, в  том  числе   казенных), в  части  реализации  основных    средств по указанному имуществу
</t>
  </si>
  <si>
    <t>1 14 02043 04 0000 440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</si>
  <si>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</si>
  <si>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</t>
  </si>
  <si>
    <t>182</t>
  </si>
  <si>
    <t>Управление Федеральной налоговой службы по Камчатскому краю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</si>
  <si>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</si>
  <si>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</si>
  <si>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</si>
  <si>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</si>
  <si>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1 05 01000 00 0000 110</t>
  </si>
  <si>
    <t>Налог, взимаемый в связи с применением упрощенной системы налогообложения*</t>
  </si>
  <si>
    <t>1 08 03010 01 0000 110</t>
  </si>
  <si>
    <t>1 09 03000 00 0000 110</t>
  </si>
  <si>
    <t>Платежи за пользование природными ресурсами*</t>
  </si>
  <si>
    <t>1 09 04000 00 0000 110</t>
  </si>
  <si>
    <t>Налоги на имущество*</t>
  </si>
  <si>
    <t>1 09 05000 01 0000 110</t>
  </si>
  <si>
    <t>Прочие налоги и сборы (по отмененным федеральным налогам и сборам)*</t>
  </si>
  <si>
    <t>1 09 06000 02 0000 110</t>
  </si>
  <si>
    <t>Прочие налоги и сборы (по отмененным налогам и сборам субъектов Российской Федерации)*</t>
  </si>
  <si>
    <t>1 09 07000 00 0000 110</t>
  </si>
  <si>
    <t>Прочие налоги и сборы (по отмененным местным налогам и сборам)*</t>
  </si>
  <si>
    <t>1 16 03000 00 0000 140</t>
  </si>
  <si>
    <t>Денежные взыскания (штрафы) за нарушение законодательства о налогах и сборах*</t>
  </si>
  <si>
    <t>Управление Министерства внутренних дел Российской Федерации по Камчатскому краю</t>
  </si>
  <si>
    <t>Управление Федеральной миграционной службы по Камчатскому краю</t>
  </si>
  <si>
    <t>415</t>
  </si>
  <si>
    <t>Прокуратура Камчатского края</t>
  </si>
  <si>
    <t>498</t>
  </si>
  <si>
    <t>Камчатское управление Федеральной службы по экологическому, технологическому и атомному надзору</t>
  </si>
  <si>
    <t>Органы местного самоуправления городского округа "поселок Палана"</t>
  </si>
  <si>
    <t>1 16 23042 04 0000 140</t>
  </si>
  <si>
    <t>Доходы от возмещения ущерба  при возникновении иных страховых случаев, когда  выгодоприобретателями выступают получатели средств бюджетов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</si>
  <si>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</si>
  <si>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2 07 04050 04 0000 180</t>
  </si>
  <si>
    <t>Доходы,получаемые в виде арендной платы, а так же средства от продажи права на заключение договоров аренды  за земли, находящиеся в собственности городских округов (за исключением земельных участков муниципальных, бюджетных и автономных учреждений)</t>
  </si>
  <si>
    <t>990 00 00 000</t>
  </si>
  <si>
    <t>99 0 00 11010</t>
  </si>
  <si>
    <t>04 0 00 00000</t>
  </si>
  <si>
    <t>04 1 00 00000</t>
  </si>
  <si>
    <t>04 1 10 11160</t>
  </si>
  <si>
    <t>04 1 11 40230</t>
  </si>
  <si>
    <t>04 2 00 00000</t>
  </si>
  <si>
    <t>04 2 20 11160</t>
  </si>
  <si>
    <t>04 2 21 40170</t>
  </si>
  <si>
    <t>04 2 22 40180</t>
  </si>
  <si>
    <t>04 2 23 40250</t>
  </si>
  <si>
    <t>04 3 30 09990</t>
  </si>
  <si>
    <t>04 2 31 09990</t>
  </si>
  <si>
    <t>04 4 00 00000</t>
  </si>
  <si>
    <t>04 4 40 09990</t>
  </si>
  <si>
    <t>02 0 00 00000</t>
  </si>
  <si>
    <t>02 3 00 00000</t>
  </si>
  <si>
    <t>02 3 33 40210</t>
  </si>
  <si>
    <t>02 1 12 21020</t>
  </si>
  <si>
    <t>99 0 00 00000</t>
  </si>
  <si>
    <t>99 0 00 11020</t>
  </si>
  <si>
    <t>99 0 00 40100</t>
  </si>
  <si>
    <t>02 2 20 40110</t>
  </si>
  <si>
    <t>02 3 31 40120</t>
  </si>
  <si>
    <t>02 3 32 41120</t>
  </si>
  <si>
    <t>99 0 00 11040</t>
  </si>
  <si>
    <t>Основное мероприятие " Укрепление материально-технической базы традиционных отраслей хозяйствования в городском округе "поселок Палана"</t>
  </si>
  <si>
    <t xml:space="preserve">09 1 10 09990 </t>
  </si>
  <si>
    <t>Основное мероприятие " Сохранение и развитие национальной культуры, традиции и обычаев коренных малочисленных народов Севера, Сибири и Дальнего Востока, проживающих в городском округе "поселок Палана"</t>
  </si>
  <si>
    <t xml:space="preserve">09 1 20 09990 </t>
  </si>
  <si>
    <t>99 0 00 11050</t>
  </si>
  <si>
    <t>99 0 00 11060</t>
  </si>
  <si>
    <t>99 0 00 40080</t>
  </si>
  <si>
    <t>99 0 00 40440</t>
  </si>
  <si>
    <t>79 5 00 01000</t>
  </si>
  <si>
    <t xml:space="preserve">99 0 00 00000 </t>
  </si>
  <si>
    <t>99 0 00 51180</t>
  </si>
  <si>
    <t>99 0  00 59300</t>
  </si>
  <si>
    <t>99 0 00 40270</t>
  </si>
  <si>
    <t>99 0 00 59300</t>
  </si>
  <si>
    <t>99 0 00 11070</t>
  </si>
  <si>
    <t>99 0 00 11080</t>
  </si>
  <si>
    <t>99 0 00 11090</t>
  </si>
  <si>
    <t>05 1 00 00000</t>
  </si>
  <si>
    <t>05 1 01 09990</t>
  </si>
  <si>
    <t>06 1 00 00000</t>
  </si>
  <si>
    <t>06 1 00 09990</t>
  </si>
  <si>
    <t>06 1 01 09990</t>
  </si>
  <si>
    <t>99 0 00 11100</t>
  </si>
  <si>
    <t>99 0 00 11120</t>
  </si>
  <si>
    <t>Бюджетные инвестиции в объекты капитального строительства государственной (муниципальной) собственности</t>
  </si>
  <si>
    <t>08 0 00 00000</t>
  </si>
  <si>
    <t>99 0 00 11140</t>
  </si>
  <si>
    <t>99 0 00 11150</t>
  </si>
  <si>
    <t>04 2 32 09990</t>
  </si>
  <si>
    <t>04 4 33 09990</t>
  </si>
  <si>
    <t>03 0 00 00000</t>
  </si>
  <si>
    <t>03 1 00 00000</t>
  </si>
  <si>
    <t>03 1 11 09990</t>
  </si>
  <si>
    <t>03 2 21 11160</t>
  </si>
  <si>
    <t>02 1 00 00000</t>
  </si>
  <si>
    <t>Основное мероприятие "Доплаты к пенсиям за выслугу лет муниципальным служащим в городском округе "поселок Палана"</t>
  </si>
  <si>
    <t xml:space="preserve">02 1 13 21030  </t>
  </si>
  <si>
    <t>02 1 11 40240</t>
  </si>
  <si>
    <t>0 23 00 00000</t>
  </si>
  <si>
    <t>02 3 34 41160</t>
  </si>
  <si>
    <t>02 3 36 52600</t>
  </si>
  <si>
    <t>Основное мероприятие " Мероприятия по приобретению новогодних подарков отдельным категориям граждан"</t>
  </si>
  <si>
    <t>Основное мероприятие "Осуществление дополнительных мер социальной защиты граждан, оказавшихся в сложной жизненной ситуации"</t>
  </si>
  <si>
    <t>02 1 14 21040</t>
  </si>
  <si>
    <t>Основное мероприятие "Единовременные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датам"</t>
  </si>
  <si>
    <t>02 1 15 21050</t>
  </si>
  <si>
    <t>02 1 17 21060</t>
  </si>
  <si>
    <t>01 1 01 09990</t>
  </si>
  <si>
    <t>10 2 00 00000</t>
  </si>
  <si>
    <t>10 2 21 11060</t>
  </si>
  <si>
    <t>12 0 01 40070</t>
  </si>
  <si>
    <t>12 0 01 10050</t>
  </si>
  <si>
    <t>10 1 00 00000</t>
  </si>
  <si>
    <t>02 4 00 00000</t>
  </si>
  <si>
    <t xml:space="preserve">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</si>
  <si>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Подпрограмма "Развитие дошкольного образования"</t>
  </si>
  <si>
    <t>Основное мероприятие "Развитие дошкольного образования"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</si>
  <si>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</si>
  <si>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</si>
  <si>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Подпрограмма "Развитие общего образования"</t>
  </si>
  <si>
    <t>Основное мероприятие "Развитие общего образования"</t>
  </si>
  <si>
    <t>Субвенции на  выполнение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по обеспечению  дополнительного образования детей муниципальных общеобразовательных организациях в Камчатском крае</t>
  </si>
  <si>
    <t>Субвенции на выполнение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образовательных учреждениях в Камчатском крае</t>
  </si>
  <si>
    <t xml:space="preserve"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  </t>
  </si>
  <si>
    <t xml:space="preserve">Подпрограмма "Организация отдыха, оздоровления и занятости детей и молодежи городского округа "поселок Палана" </t>
  </si>
  <si>
    <t xml:space="preserve">Основное мероприятие "Организация отдыха, оздоровления и занятости детей и молодежи городского округа "поселок Палана" 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</si>
  <si>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</si>
  <si>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Основное мероприятие "Другие вопросы в области образования"</t>
  </si>
  <si>
    <t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</si>
  <si>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Подпрограмма "Патриотическое воспитание граждан в городском округе "поселок Палана"</t>
  </si>
  <si>
    <t>Основное мероприятие "Патриотическое воспитание граждан в городском округе "поселок Палана"</t>
  </si>
  <si>
    <t>Подпрограмма "Социальная поддержка семьи и детей"</t>
  </si>
  <si>
    <t>Подпрограмма "Социальная поддержка отдельных категорий граждан"</t>
  </si>
  <si>
    <t>Глава муниципального образования</t>
  </si>
  <si>
    <t>Непрограммные расходы.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</si>
  <si>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крае.</t>
  </si>
  <si>
    <t>Подпрограмма "Социальное обслуживание населения"</t>
  </si>
  <si>
    <t>02 2 00 00000</t>
  </si>
  <si>
    <t>Субвенции на выполнение  государственных полномочий Камчатского края  по социальному обслуживанию отдельных  категорий граждан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</si>
  <si>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</si>
  <si>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</si>
  <si>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Резервные фонды местных администраций</t>
  </si>
  <si>
    <t>07 1 00 00000</t>
  </si>
  <si>
    <t>09 1 00 00000</t>
  </si>
  <si>
    <t>Реализация государственных функций, связанных с общегосударственным управлением. Выполнение других обязательств государства</t>
  </si>
  <si>
    <t>Обеспечение реализации муниципальных услуг и функций, в том числе по выполнению муниципальных полномочий городского округа "поселок Палана"</t>
  </si>
  <si>
    <t>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</si>
  <si>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животных.</t>
  </si>
  <si>
    <t>Расходы на реализацию муниципальных программ (зарезервированные ассигнования)</t>
  </si>
  <si>
    <t>Субвенции на осуществление первичного воинского учета на территориях, где отсутствуют военные комиссариаты</t>
  </si>
  <si>
    <t>Субвенции на выполнение государственных полномочий по государственной регистрации актов гражданского состояния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</si>
  <si>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</si>
  <si>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обороне. Подготовка населения и организаций к действиям в чрезвычайной ситуации в мирное и военное время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</si>
  <si>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</si>
  <si>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Основное мероприятие "Профилактика правонарушений и преступлений на территории городского округа "поселок Палана"</t>
  </si>
  <si>
    <t>Основное мероприятие "Повышение безопасности дорожного движения на территории городского округа "поселок Палана"</t>
  </si>
  <si>
    <t>Содержание автомобильных дорог общего пользования</t>
  </si>
  <si>
    <t xml:space="preserve">Мероприятия в области жилищного хозяйства </t>
  </si>
  <si>
    <t>Подпрограмма  "Энергосбережение и повышение энергетической эффективности в городском округе "поселок Палана"</t>
  </si>
  <si>
    <t>08 1 10 00000</t>
  </si>
  <si>
    <t>Уличное освещение</t>
  </si>
  <si>
    <t>Прочие мероприятия по благоустройству городских округов и поселений</t>
  </si>
  <si>
    <t>Подпрограмма "Патриотическое воспитание граждан в городском округе "поселок Палана".</t>
  </si>
  <si>
    <t>04 4 30 00000</t>
  </si>
  <si>
    <t>Подпрограмма "Организация и проведение культурно-массовых мероприятий в городском округе "поселок Палана"</t>
  </si>
  <si>
    <t>Основное мероприятие "Организация и проведение культурно-массовых мероприятий, фестивалей, конкурсов"</t>
  </si>
  <si>
    <t>03 1 10 00000</t>
  </si>
  <si>
    <t>Подпрограмма "Организация досуга населения"</t>
  </si>
  <si>
    <t>Основное мероприятие "Расходы на обеспечение деятельности (оказание услуг) учреждений, в том числе на предоставление муниципальным автономным учреждениям субсидий"</t>
  </si>
  <si>
    <t>03 2 20 00000</t>
  </si>
  <si>
    <t xml:space="preserve">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коды. </t>
  </si>
  <si>
    <t>Подпрограмма  "Социальная поддержка отдельных категорий граждан".</t>
  </si>
  <si>
    <t>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</si>
  <si>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Субвенции на выполнение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</si>
  <si>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на выполнение государственных полномочий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</si>
  <si>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выплата единовременного пособия при всех формах устройства детей, лишенных родительского попечения, в семью</t>
  </si>
  <si>
    <t>Подпрограмма "Социальная поддержка отдельных категорий граждан".</t>
  </si>
  <si>
    <t>01 0 00 00000</t>
  </si>
  <si>
    <t>Основное мероприятие "Развитие физической культуры в городском округе "поселок Палана".</t>
  </si>
  <si>
    <t xml:space="preserve">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коды. </t>
  </si>
  <si>
    <t>10 2 20 00000</t>
  </si>
  <si>
    <t>Подпрограмма "Обеспечение жильем отдельных категорий граждан"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</si>
  <si>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 числа детей-сирот и детей, оставшихся без попечения родителей, жилыми помещениями</t>
  </si>
  <si>
    <t>03 2 00 00000</t>
  </si>
  <si>
    <t>12 0 00 00000</t>
  </si>
  <si>
    <t>Муниципальная программа "Развитие культуры в городском округе "поселок Палана" на 2016-2020 годы"</t>
  </si>
  <si>
    <t>Муниципальная программа "Социальная поддержка граждан в городском округе "поселок Палана" на 2016-2020 годы"</t>
  </si>
  <si>
    <t>Подпрограмма  "Социальная поддержка отдельных категорий граждан"</t>
  </si>
  <si>
    <t>2.1</t>
  </si>
  <si>
    <t>Подпрограмма " Социальная обслуживание населения"</t>
  </si>
  <si>
    <t>2.2</t>
  </si>
  <si>
    <t>Подпрограмма " Социальная поддержка семьи и детей"</t>
  </si>
  <si>
    <t>2.3</t>
  </si>
  <si>
    <t>2.4</t>
  </si>
  <si>
    <t>Подпрограмма " Обеспечение жильем отдельных категорий граждан"</t>
  </si>
  <si>
    <t>3.1</t>
  </si>
  <si>
    <t>3.2</t>
  </si>
  <si>
    <t>Муниципальная программа "Развитие физической культуры в городском округе "поселок Палана" на  2016-2020 годы"</t>
  </si>
  <si>
    <t>4.3</t>
  </si>
  <si>
    <t>Подпрограмма "Организация отдыха,оздоровления и занятости детей и молодежи городского округа "поселок Палана"</t>
  </si>
  <si>
    <t>8.1</t>
  </si>
  <si>
    <t>0700</t>
  </si>
  <si>
    <t>0500</t>
  </si>
  <si>
    <t>Расходы на реализацию муниципальных  программ (зарезервированные ассигнования)</t>
  </si>
  <si>
    <t>Основное мероприятие "Осуществление взносов на капитальный ремонт общего имущества в многоквартирных жилых домах, в которых находятся жилые помещения жилищного фонда городского округа "поселок Палана".</t>
  </si>
  <si>
    <t xml:space="preserve"> в том числе расходы за счет средств федерального бюджета </t>
  </si>
  <si>
    <t>05 1 01 00000</t>
  </si>
  <si>
    <t>06 1 01 00000</t>
  </si>
  <si>
    <t>01 1 01 00000</t>
  </si>
  <si>
    <t>Основное мероприятие "Создание и развитие туристкой инфраструктуры в городском округе "поселок Палана"  (софинансирование из местного бюджета)</t>
  </si>
  <si>
    <t>Основное мероприятие " Обеспечение деятельности Комитета"</t>
  </si>
  <si>
    <t>10 2 20 11010</t>
  </si>
  <si>
    <t>10 2 21 00000</t>
  </si>
  <si>
    <t>99 0 00  00000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</si>
  <si>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</si>
  <si>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Муниципальная программа "Развитие образования в городском округе "поселок Палана" на 2016-2017 годы"</t>
  </si>
  <si>
    <t xml:space="preserve">Муниципальная программа "Развитие образования в городском округе "поселок Палана" на 2016-2017 годы". </t>
  </si>
  <si>
    <t xml:space="preserve">Муниципальная программа «Развитие образования в городском округе» на 2016-2017 годы» </t>
  </si>
  <si>
    <t xml:space="preserve">Муниципальная программа "Социальная поддержка граждан в городском округе "поселок Палана" на 2016-2020 годы". </t>
  </si>
  <si>
    <t>02 2 20 40101</t>
  </si>
  <si>
    <t xml:space="preserve">09 1 00 00000 </t>
  </si>
  <si>
    <t>09 1 10 09990</t>
  </si>
  <si>
    <t>09 1 20 09990</t>
  </si>
  <si>
    <t>Основное мероприятие "Организация проведения технической инвентаризации объектов недвижимости муниципальной собственности в целях государственной регистрации права собственности Камчатского края"</t>
  </si>
  <si>
    <t>Основное мероприятие "Ремонт и восстановление объектов капитального строительства муниципальной собственности"</t>
  </si>
  <si>
    <t>Основное мероприятие "Организация проведения работ по определению размера арендной платы за пользование муниципальным имуществом (оценка сдаваемого в аренду муниципального имущества для определения размера арендной платы)"</t>
  </si>
  <si>
    <t>Основное мероприятие "Организация проведения работ по определению цены подлежащего приватизации муниципального имущества"</t>
  </si>
  <si>
    <t>10 1 16 11120</t>
  </si>
  <si>
    <t>Основное мероприятие "Приобретение, создание, выявление и государственная регистрация права муниципальной собственности на муниципальное имущество с целью увеличения объема имущества вовлеченного в хозяйственный оборот и доход от его использования"</t>
  </si>
  <si>
    <t>Подпрограмма "Обеспечение реализации муниципальной программы"</t>
  </si>
  <si>
    <t>Основное мероприятие "Оплата ритуальных услуг по захоронению лиц без определенного места жительства, умерших на территории городского округа "поселок Палана"</t>
  </si>
  <si>
    <t>02 1 16 21060</t>
  </si>
  <si>
    <t>04 3 30 00000</t>
  </si>
  <si>
    <t>04 4 40 00000</t>
  </si>
  <si>
    <t>04 2 30 00000</t>
  </si>
  <si>
    <t>Основное мероприятие "Организация мероприятий по ремонту квартир инвалидам 1, 2 группы, одиноко проживающим неработающим пенсионерам"</t>
  </si>
  <si>
    <t>Основное мероприятие "Обеспечение деятельности Комитета"</t>
  </si>
  <si>
    <t xml:space="preserve">99 0 00 11080 </t>
  </si>
  <si>
    <t xml:space="preserve">99 0 00 11120 </t>
  </si>
  <si>
    <t>Основное мероприятие "Патриотическое воспитание граждан в городском округе "поселок Палана".</t>
  </si>
  <si>
    <t>02 1 13 21030</t>
  </si>
  <si>
    <t>02 3 36  52600</t>
  </si>
  <si>
    <t xml:space="preserve">Основное мероприятие "Развитие физической культуры в городском округе "поселок Палана" </t>
  </si>
  <si>
    <t>Управление Федерального казначейства по Камчатскому краю</t>
  </si>
  <si>
    <t>10 0 00 00000</t>
  </si>
  <si>
    <t>10 1 11 00000</t>
  </si>
  <si>
    <t>10 1 11 11050</t>
  </si>
  <si>
    <t>10 1 12 00000</t>
  </si>
  <si>
    <t>10 1 12 11050</t>
  </si>
  <si>
    <t>10 1 13 00000</t>
  </si>
  <si>
    <t>10 1 13 11050</t>
  </si>
  <si>
    <t>10 1 14 00000</t>
  </si>
  <si>
    <t>10 1 14 11050</t>
  </si>
  <si>
    <t>10 1 17 00000</t>
  </si>
  <si>
    <t>10 1 17 11050</t>
  </si>
  <si>
    <t>03 1 11 00000</t>
  </si>
  <si>
    <t>03 2 21 00000</t>
  </si>
  <si>
    <t>по социальному обслуживанию некоторых категорий граждан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</si>
  <si>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</si>
  <si>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</si>
  <si>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>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в Камчатском крае</t>
  </si>
  <si>
    <t>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</si>
  <si>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</si>
  <si>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</si>
  <si>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по образованию и организации деятельности комиссий по делам несовершеннолетних и защите их прав</t>
  </si>
  <si>
    <t>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</si>
  <si>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</si>
  <si>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10 0 00 00000 </t>
  </si>
  <si>
    <t xml:space="preserve">10 0 11 00000 </t>
  </si>
  <si>
    <t>Основное мероприятие "Создание и развитие туристкой инфраструктуры в городском округе "поселок Палана" (реконструкция здания,расположенного по адресу: Камчатский, Тигильский район, пгт. Палана, ул, Поротова д.24)</t>
  </si>
  <si>
    <t>Приложение №8</t>
  </si>
  <si>
    <t>Основное мероприятие " Обеспечение деятельности Комитета по управлению муниципальным имуществом"</t>
  </si>
  <si>
    <t xml:space="preserve">Основное мероприятие "Создание и развитие туристкой инфраструктуры в городском округе "поселок Палана" (реконструкция здания,расположенного по адресу: Камчатский, Тигильский район, пгт. Палана, ул, Поротова д.24)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</si>
  <si>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</si>
  <si>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</si>
  <si>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безвозмездные поступления в бюджеты городских округов</t>
  </si>
  <si>
    <t xml:space="preserve">Доходы бюджета городского округа "поселок Палана" на 2017 год </t>
  </si>
  <si>
    <t>от  «    » декабря 2016г. №</t>
  </si>
  <si>
    <t>000 2 02 15001 04 0000 151</t>
  </si>
  <si>
    <t>000 2 02 20077 04 0000 151</t>
  </si>
  <si>
    <t>000 2 02 29999 04 0000 151</t>
  </si>
  <si>
    <t>000 2 02 35930 04 0000 151</t>
  </si>
  <si>
    <t>000 2 02 35118 04 0000 151</t>
  </si>
  <si>
    <t>000 2 02 35260 04 0000 151</t>
  </si>
  <si>
    <t>000 2 02 35082 04 0000 151</t>
  </si>
  <si>
    <t>000 2 02 30027 04 0000 151</t>
  </si>
  <si>
    <t>000 2 02 30029 04 0000 151</t>
  </si>
  <si>
    <t>000 2 02 30024 04 0000 151</t>
  </si>
  <si>
    <t>Субвенции для осуществления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</si>
  <si>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государственных полномочий по опеке и попечительству в Камчатском краев части  расходов на выплату вознаграждения опекунам совершеннолетних недееспособных граждан, проживающих в Камчатском крае</t>
  </si>
  <si>
    <t>Субвенции для осуществления государственных полномочий Камчатского края по вопросам установления нормативов накопления твердых коммунальных отходов в Камчатском крае</t>
  </si>
  <si>
    <t>000 2 02 15002 04 0000 151</t>
  </si>
  <si>
    <t xml:space="preserve"> Годовой объем       2018 год</t>
  </si>
  <si>
    <t xml:space="preserve"> Годовой объем       2019 год</t>
  </si>
  <si>
    <t xml:space="preserve">Доходы бюджета городского округа "поселок Палана" на плановый период 2018 и 2019 годов </t>
  </si>
  <si>
    <t xml:space="preserve"> "О бюджете городского округа "поселок Палана" </t>
  </si>
  <si>
    <t>на 2017 год и на плановый период 2018 и 2019 годов"</t>
  </si>
  <si>
    <t>Приложение №4.1</t>
  </si>
  <si>
    <t xml:space="preserve"> "О бюджете городского округа "поселок Палана"</t>
  </si>
  <si>
    <t>2 02 15001 04 0000 151</t>
  </si>
  <si>
    <t>2 02 15002 04 0000 151</t>
  </si>
  <si>
    <t>2 02 25064 04 0000 151</t>
  </si>
  <si>
    <t xml:space="preserve"> 2 02 20077 04 0000 151</t>
  </si>
  <si>
    <t>2 02 29999 04 0000 151</t>
  </si>
  <si>
    <t>2 02 35930 04 0000 151</t>
  </si>
  <si>
    <t>2 02 35118 04 0000 151</t>
  </si>
  <si>
    <t>2 02 35260 04 0000 151</t>
  </si>
  <si>
    <t>2 02 30024 04 0000 151</t>
  </si>
  <si>
    <t>2 02 30027 04 0000 151</t>
  </si>
  <si>
    <t>2 02 30029 04 0000 151</t>
  </si>
  <si>
    <t>2 02 35082 04 0000 151</t>
  </si>
  <si>
    <t>2 02 39999 04 0000 151</t>
  </si>
  <si>
    <t>2 02 45091 04 0000 151</t>
  </si>
  <si>
    <t xml:space="preserve"> 2 02 49999 04 0000 151</t>
  </si>
  <si>
    <t>Налог на имущество организации</t>
  </si>
  <si>
    <t xml:space="preserve">000 1 06 02000 00 0000 110 </t>
  </si>
  <si>
    <t>1 06 02000 00 0000 110</t>
  </si>
  <si>
    <t>Налог на имущество организации*</t>
  </si>
  <si>
    <t>2 02 30021 04 0000 151</t>
  </si>
  <si>
    <t>2 02 30022 04 0000 151</t>
  </si>
  <si>
    <t xml:space="preserve">Ведомственная структура расходов на 2017 год </t>
  </si>
  <si>
    <t>Другие вопросы в области национальной экономики</t>
  </si>
  <si>
    <t>0412</t>
  </si>
  <si>
    <t>Предоставление субсидий бюджетным, автономным учреждениям и иным некоммерческим организациям</t>
  </si>
  <si>
    <t>07 1 21 09990</t>
  </si>
  <si>
    <t>07 1 31 09990</t>
  </si>
  <si>
    <t>000 2 02 30021 04 0000 151</t>
  </si>
  <si>
    <t>000 2 02 30022 04 0000 151</t>
  </si>
  <si>
    <t>Субвенции для осуществления государственных полномочий по опеке и попечительству в Камчатском крае в части расходов на выплату  вознаграждения опекунам совершеннолетних недееспособных граждан, проживающим в Камчатском крае</t>
  </si>
  <si>
    <t>02 3 37 40150</t>
  </si>
  <si>
    <t>Субвенции для осуществления государственных полномочий Камчатского края  по выплате ежемесячной доплаты к  заработной плате педагогическим работникам,  имеющим ученые степени доктора наук,кандидата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</si>
  <si>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04 1 14 40190</t>
  </si>
  <si>
    <t>08 1 18 40300</t>
  </si>
  <si>
    <t>Основное мероприятие " Обеспечение выполнения государственных полномочий по вопросам установления нормативов накопления твердых коммунальных отходов в Камчатском крае" за счет средств субвенций из бюджета Камчатского края</t>
  </si>
  <si>
    <t>02 4 41 40310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</si>
  <si>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 </t>
  </si>
  <si>
    <t>12</t>
  </si>
  <si>
    <t>Распределение расходов  бюджета городского округа "поселок  Палана" на 2017 год по разделам и подразделам классификации расходов бюджетов</t>
  </si>
  <si>
    <t>Годовой объем ассигнований на 2018 год</t>
  </si>
  <si>
    <t>Годовой объем ассигнований на 2019 год</t>
  </si>
  <si>
    <t>Приложение №8.1</t>
  </si>
  <si>
    <r>
      <t xml:space="preserve">Условно утвержденные расходы </t>
    </r>
    <r>
      <rPr>
        <sz val="10"/>
        <rFont val="Times New Roman"/>
        <family val="1"/>
      </rPr>
      <t>(в соответствии со статьей 184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Бюджетного кодекса Российской Федерации)</t>
    </r>
  </si>
  <si>
    <t>Приложение №6.1</t>
  </si>
  <si>
    <t>Приложение №3</t>
  </si>
  <si>
    <t>бюджета городского округа "поселок Палана" на 2017 год</t>
  </si>
  <si>
    <t>Приложение №5.1</t>
  </si>
  <si>
    <t xml:space="preserve"> тыс. рублей</t>
  </si>
  <si>
    <t>Годовой объем на 2018 год</t>
  </si>
  <si>
    <t>Годовой объем на 2019 год</t>
  </si>
  <si>
    <t>бюджета городского округа "поселок Палана" на плановый период 2018 и 2019 годов</t>
  </si>
  <si>
    <t xml:space="preserve">городского округа "поселок Палана" на 2017 год </t>
  </si>
  <si>
    <t xml:space="preserve">Ведомственная структура расходов на плановый период 2018 и 2019 годов </t>
  </si>
  <si>
    <t>Годовой объем ассигнований                        на 2018 год</t>
  </si>
  <si>
    <t>Годовой объем ассигнований                             на 2019 год</t>
  </si>
  <si>
    <t>Приложение №9.1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</si>
  <si>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 2018 и 2019 годов</t>
  </si>
  <si>
    <t>городского округа "поселок Палана" плановый период  2018 и 2019 годов</t>
  </si>
  <si>
    <t>Распределение расходов  бюджета городского округа "поселок  Палана" на плановй период 2018 и 2019 годов  по разделам и подразделам классификации расходов бюджетов</t>
  </si>
  <si>
    <t>Приложение №10</t>
  </si>
  <si>
    <t>в 2017 году</t>
  </si>
  <si>
    <t>Программа муниципальных гарантий городского округа "поселок Палана" в валюте Российской Федерации 
на 2017 год и на плановый период 2018 и 2019 годов</t>
  </si>
  <si>
    <t xml:space="preserve"> 1.1. Перечень подлежащих предоставлению муниципальных гарантий городского округа "поселок Палана" в 2017 году и в плановом периоде 2018 и 2019 годов</t>
  </si>
  <si>
    <t>1.2. Общий объем бюджетных ассигнований, предусмотренных на исполнение муниципальных гарантий городского округа "поселок Палана" по возможным гарантийным случаям, в 2017 году и в плановом периоде 2018 и 2019 годов</t>
  </si>
  <si>
    <t>в 2018 году</t>
  </si>
  <si>
    <t>в 2019 году</t>
  </si>
  <si>
    <t>тыс. рублей</t>
  </si>
  <si>
    <t>2017 год</t>
  </si>
  <si>
    <t>Программа муниципальных  внутренних заимствований городского округа                       "поселок Палана" на 2017 год и на плановый период 2018 и 2019 годов</t>
  </si>
  <si>
    <t>2018 год</t>
  </si>
  <si>
    <t>2019 год</t>
  </si>
  <si>
    <t>Капитальные вложения в объекты государственной (муниципальной) собственности</t>
  </si>
  <si>
    <t>000 2 02 20000 00 0000 151</t>
  </si>
  <si>
    <t>000 2 02 30000 00 0000 151</t>
  </si>
  <si>
    <t>000 2 02 10000 00 0000 151</t>
  </si>
  <si>
    <t>Основное мероприятие "Обеспечение деятельности консультационного пункта для предпринимателей, зарегистрированных на территории гоподского округа "поселок Палана" (софинансирование из местного бюджета).</t>
  </si>
  <si>
    <t>Основное мероприятие "Предоставление грантов начинающим предпринимателям на создание собственного бизнеса" (софинансирование из местного бюджета).</t>
  </si>
  <si>
    <t xml:space="preserve">на 2017 год и на плановый период 2018 и 2019 годов </t>
  </si>
  <si>
    <t>Главные администраторы источников финансирования дефицита  бюджета городского округа "поселок Палана" на 2017 год на плановый период 2018 и 2019 годов и источники финансирования дефицита, администрируемых ими</t>
  </si>
  <si>
    <t xml:space="preserve">Нормативы распределения доходов
 между бюджетами бюджетной системы, не установленные бюджетным законодательством Российской Федерации, на территории городского округа "поселок Палана" на 2017 год на плановый период 2018 и 2019 годов </t>
  </si>
  <si>
    <t>Бюджет городского округа "поселок Палана"                  на 2019 год</t>
  </si>
  <si>
    <t>Бюджет городского округа "поселок Палана"                    на 2018 год</t>
  </si>
  <si>
    <t>Бюджет городского округа "поселок Палана"                      на 2017 год</t>
  </si>
  <si>
    <t xml:space="preserve"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</t>
  </si>
  <si>
    <t xml:space="preserve">Молодежная политика </t>
  </si>
  <si>
    <t>Приложение №11</t>
  </si>
  <si>
    <t>Муниципальная программа "Повышение безопасности дорожного движения на территории городского округа "поселок Палана" на 2016-2019 годы"</t>
  </si>
  <si>
    <t>Муниципальная программа "Профилактика правонарушений и преступлений на территории городского округа "поселок Палана" на 2016-2019 годы"</t>
  </si>
  <si>
    <t>Муниципальная программа  "Создание и развитие туристкой инфраструктуры в городском округе "поселок Палана" на 2015-2018 годы</t>
  </si>
  <si>
    <t>Муниципальная программа "Развитие малого и среднего предпринимательства на территории городского округа "поселок Палана" на 2014-2019 годы"</t>
  </si>
  <si>
    <t xml:space="preserve">Муниципальная программа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2014-2019 годы". 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</si>
  <si>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2014-2019 годы"</t>
  </si>
  <si>
    <t>Муниципальная программа  "Развитие малого предпринимательства на территории городского округа "поселок Палана" на 2014-2019 годы"</t>
  </si>
  <si>
    <t xml:space="preserve">Муниципальная программа  "Устойчивое развитие коренных малочисленных народов Севера, Сибири и Дальнего Востока , проживающих на территории городского округа "поселок Палана" на 2014-2019 годы" </t>
  </si>
  <si>
    <t xml:space="preserve">Муниципальная программа  "Создание и развитие туристской инфраструктуры в городском округе "поселок Палана" на 2015-2018 годы </t>
  </si>
  <si>
    <t>Муниципальная программа  "Профилактика правонарушений и преступлений на территории городского округа "поселок Палана" 2016-2019 годы"</t>
  </si>
  <si>
    <t xml:space="preserve">Муниципальная программа  "Повышение безопасности дорожного движения на территории городского округа "поселок Палана" на 2016-2019 годы" </t>
  </si>
  <si>
    <t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2014-2019 годы"</t>
  </si>
  <si>
    <t>Муниципальная программа "Развитие образования в городском округе "поселок Палана" на 2018-2019 годы"</t>
  </si>
  <si>
    <t xml:space="preserve">Муниципальная программа "Развитие образования в городском округе "поселок Палана" на 2018-2019 годы". </t>
  </si>
  <si>
    <t xml:space="preserve">Муниципальная программа «Развитие образования в городском округе» на 2018-2019 годы» </t>
  </si>
  <si>
    <t>Субвенция  по выплате единовременного пособия при всех формах устройства детей, лишенных родительского попечения, в семью</t>
  </si>
  <si>
    <t>Муниципальная программа  "Профилактика правонарушений и преступлений на территории городского округа "поселок Палана" на 2016-2019 годы"</t>
  </si>
  <si>
    <t>Субвенции по выплате единовременного пособия при всех формах устройства детей, лишенных родительского попечения, в семью</t>
  </si>
  <si>
    <t>Приложение №7.1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</si>
</sst>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</numFmts>
  <fonts count="8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sz val="9"/>
      <name val="Arial Cyr"/>
      <family val="0"/>
    </font>
    <font>
      <sz val="11"/>
      <name val="Times New Roman CE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0"/>
      <name val="Arial"/>
      <family val="2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Helv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Arial Cyr"/>
      <family val="2"/>
    </font>
    <font>
      <b/>
      <sz val="11"/>
      <name val="Arial Cyr"/>
      <family val="2"/>
    </font>
    <font>
      <b/>
      <sz val="10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sz val="15"/>
      <name val="Arial Cyr"/>
      <family val="0"/>
    </font>
    <font>
      <b/>
      <sz val="10"/>
      <name val="Helv"/>
      <family val="0"/>
    </font>
    <font>
      <b/>
      <sz val="12"/>
      <name val="Arial Cyr"/>
      <family val="0"/>
    </font>
    <font>
      <sz val="9.5"/>
      <name val="Times New Roman"/>
      <family val="1"/>
    </font>
    <font>
      <sz val="8"/>
      <name val="Times New Roman"/>
      <family val="1"/>
    </font>
    <font>
      <b/>
      <sz val="14"/>
      <name val="Arial Cyr"/>
      <family val="0"/>
    </font>
    <font>
      <sz val="12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7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" fontId="25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justify" vertical="center" wrapText="1"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" fillId="0" borderId="0" xfId="55" applyFont="1">
      <alignment/>
      <protection/>
    </xf>
    <xf numFmtId="0" fontId="7" fillId="0" borderId="1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2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30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 wrapText="1"/>
    </xf>
    <xf numFmtId="0" fontId="2" fillId="0" borderId="0" xfId="56" applyNumberFormat="1" applyFont="1" applyFill="1" applyAlignment="1">
      <alignment horizontal="center" vertical="center"/>
      <protection/>
    </xf>
    <xf numFmtId="0" fontId="6" fillId="0" borderId="0" xfId="56" applyNumberFormat="1" applyFont="1" applyFill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right" wrapText="1"/>
    </xf>
    <xf numFmtId="49" fontId="31" fillId="0" borderId="10" xfId="0" applyNumberFormat="1" applyFont="1" applyFill="1" applyBorder="1" applyAlignment="1">
      <alignment horizontal="right" wrapText="1"/>
    </xf>
    <xf numFmtId="0" fontId="2" fillId="0" borderId="0" xfId="56" applyNumberFormat="1" applyFont="1" applyFill="1" applyAlignment="1">
      <alignment horizontal="left" vertical="center" wrapText="1"/>
      <protection/>
    </xf>
    <xf numFmtId="49" fontId="20" fillId="0" borderId="10" xfId="0" applyNumberFormat="1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9" fillId="0" borderId="10" xfId="56" applyNumberFormat="1" applyFont="1" applyFill="1" applyBorder="1" applyAlignment="1">
      <alignment horizontal="center" vertical="center" wrapText="1"/>
      <protection/>
    </xf>
    <xf numFmtId="49" fontId="20" fillId="0" borderId="10" xfId="57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32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justify" vertical="top" wrapText="1"/>
    </xf>
    <xf numFmtId="0" fontId="13" fillId="0" borderId="10" xfId="0" applyNumberFormat="1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center" vertical="top" wrapText="1"/>
    </xf>
    <xf numFmtId="0" fontId="31" fillId="0" borderId="10" xfId="0" applyNumberFormat="1" applyFont="1" applyFill="1" applyBorder="1" applyAlignment="1">
      <alignment horizontal="justify" vertical="top" wrapText="1"/>
    </xf>
    <xf numFmtId="0" fontId="33" fillId="0" borderId="10" xfId="0" applyNumberFormat="1" applyFont="1" applyFill="1" applyBorder="1" applyAlignment="1">
      <alignment horizontal="justify" vertical="top" wrapText="1"/>
    </xf>
    <xf numFmtId="0" fontId="2" fillId="0" borderId="0" xfId="56" applyNumberFormat="1" applyFont="1" applyFill="1" applyAlignment="1">
      <alignment horizontal="left" vertical="center"/>
      <protection/>
    </xf>
    <xf numFmtId="0" fontId="17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0" fontId="36" fillId="0" borderId="0" xfId="0" applyFont="1" applyAlignment="1">
      <alignment/>
    </xf>
    <xf numFmtId="49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49" fontId="2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2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37" fillId="0" borderId="0" xfId="0" applyNumberFormat="1" applyFont="1" applyFill="1" applyBorder="1" applyAlignment="1">
      <alignment wrapText="1"/>
    </xf>
    <xf numFmtId="4" fontId="9" fillId="0" borderId="0" xfId="0" applyNumberFormat="1" applyFont="1" applyAlignment="1">
      <alignment/>
    </xf>
    <xf numFmtId="0" fontId="37" fillId="0" borderId="0" xfId="0" applyFont="1" applyFill="1" applyBorder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7" fillId="0" borderId="10" xfId="0" applyNumberFormat="1" applyFont="1" applyFill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5" fontId="7" fillId="0" borderId="10" xfId="0" applyNumberFormat="1" applyFont="1" applyBorder="1" applyAlignment="1">
      <alignment horizontal="right"/>
    </xf>
    <xf numFmtId="165" fontId="7" fillId="0" borderId="10" xfId="0" applyNumberFormat="1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left" wrapText="1"/>
    </xf>
    <xf numFmtId="165" fontId="20" fillId="0" borderId="10" xfId="0" applyNumberFormat="1" applyFont="1" applyFill="1" applyBorder="1" applyAlignment="1">
      <alignment horizontal="center" vertical="center"/>
    </xf>
    <xf numFmtId="165" fontId="2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0" xfId="55" applyNumberFormat="1" applyFont="1" applyFill="1" applyBorder="1" applyAlignment="1">
      <alignment horizontal="center"/>
      <protection/>
    </xf>
    <xf numFmtId="165" fontId="5" fillId="0" borderId="10" xfId="0" applyNumberFormat="1" applyFont="1" applyFill="1" applyBorder="1" applyAlignment="1">
      <alignment horizontal="right" wrapText="1"/>
    </xf>
    <xf numFmtId="165" fontId="32" fillId="0" borderId="10" xfId="0" applyNumberFormat="1" applyFont="1" applyFill="1" applyBorder="1" applyAlignment="1">
      <alignment horizontal="right" wrapText="1"/>
    </xf>
    <xf numFmtId="169" fontId="31" fillId="0" borderId="10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 wrapText="1"/>
    </xf>
    <xf numFmtId="0" fontId="31" fillId="0" borderId="12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9" fillId="0" borderId="10" xfId="0" applyNumberFormat="1" applyFont="1" applyBorder="1" applyAlignment="1">
      <alignment horizontal="right"/>
    </xf>
    <xf numFmtId="49" fontId="9" fillId="0" borderId="12" xfId="0" applyNumberFormat="1" applyFont="1" applyFill="1" applyBorder="1" applyAlignment="1">
      <alignment horizontal="right" wrapText="1"/>
    </xf>
    <xf numFmtId="165" fontId="9" fillId="0" borderId="12" xfId="0" applyNumberFormat="1" applyFont="1" applyBorder="1" applyAlignment="1">
      <alignment horizontal="right"/>
    </xf>
    <xf numFmtId="165" fontId="3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right" wrapText="1"/>
    </xf>
    <xf numFmtId="165" fontId="14" fillId="0" borderId="1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 wrapText="1"/>
    </xf>
    <xf numFmtId="49" fontId="16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top"/>
    </xf>
    <xf numFmtId="165" fontId="9" fillId="0" borderId="10" xfId="0" applyNumberFormat="1" applyFont="1" applyFill="1" applyBorder="1" applyAlignment="1">
      <alignment horizontal="right" wrapText="1"/>
    </xf>
    <xf numFmtId="0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justify" vertical="top" wrapText="1"/>
    </xf>
    <xf numFmtId="16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/>
    </xf>
    <xf numFmtId="49" fontId="3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justify" vertical="top" wrapText="1"/>
    </xf>
    <xf numFmtId="0" fontId="13" fillId="0" borderId="12" xfId="0" applyNumberFormat="1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justify" vertical="top" wrapText="1"/>
    </xf>
    <xf numFmtId="49" fontId="7" fillId="33" borderId="13" xfId="53" applyNumberFormat="1" applyFont="1" applyFill="1" applyBorder="1" applyAlignment="1">
      <alignment horizontal="left" vertical="top" wrapText="1"/>
      <protection/>
    </xf>
    <xf numFmtId="0" fontId="16" fillId="0" borderId="10" xfId="0" applyFont="1" applyFill="1" applyBorder="1" applyAlignment="1">
      <alignment horizontal="justify" vertical="top"/>
    </xf>
    <xf numFmtId="0" fontId="9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justify" vertical="top" wrapText="1"/>
    </xf>
    <xf numFmtId="0" fontId="9" fillId="0" borderId="14" xfId="0" applyNumberFormat="1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/>
    </xf>
    <xf numFmtId="0" fontId="9" fillId="0" borderId="15" xfId="0" applyNumberFormat="1" applyFont="1" applyFill="1" applyBorder="1" applyAlignment="1">
      <alignment horizontal="justify" vertical="top" wrapText="1"/>
    </xf>
    <xf numFmtId="0" fontId="14" fillId="0" borderId="10" xfId="0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/>
    </xf>
    <xf numFmtId="0" fontId="9" fillId="0" borderId="16" xfId="54" applyNumberFormat="1" applyFont="1" applyBorder="1" applyAlignment="1">
      <alignment wrapText="1"/>
      <protection/>
    </xf>
    <xf numFmtId="2" fontId="9" fillId="0" borderId="10" xfId="0" applyNumberFormat="1" applyFont="1" applyFill="1" applyBorder="1" applyAlignment="1">
      <alignment horizontal="justify" vertical="top" wrapText="1"/>
    </xf>
    <xf numFmtId="2" fontId="13" fillId="0" borderId="10" xfId="0" applyNumberFormat="1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/>
    </xf>
    <xf numFmtId="0" fontId="2" fillId="0" borderId="0" xfId="56" applyNumberFormat="1" applyFont="1" applyFill="1" applyBorder="1" applyAlignment="1">
      <alignment vertical="center"/>
      <protection/>
    </xf>
    <xf numFmtId="0" fontId="2" fillId="0" borderId="0" xfId="56" applyNumberFormat="1" applyFont="1" applyFill="1" applyAlignment="1">
      <alignment vertical="center"/>
      <protection/>
    </xf>
    <xf numFmtId="49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49" fontId="21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9" fillId="33" borderId="0" xfId="0" applyFont="1" applyFill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2" fillId="0" borderId="0" xfId="0" applyFont="1" applyAlignment="1">
      <alignment/>
    </xf>
    <xf numFmtId="0" fontId="41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4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42" fillId="34" borderId="0" xfId="0" applyFont="1" applyFill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 indent="1"/>
    </xf>
    <xf numFmtId="0" fontId="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wrapText="1"/>
    </xf>
    <xf numFmtId="0" fontId="42" fillId="35" borderId="0" xfId="0" applyFont="1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 indent="1"/>
    </xf>
    <xf numFmtId="0" fontId="0" fillId="33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43" fillId="0" borderId="0" xfId="0" applyFont="1" applyFill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44" fillId="0" borderId="1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46" fillId="0" borderId="1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/>
    </xf>
    <xf numFmtId="0" fontId="2" fillId="0" borderId="0" xfId="58" applyFont="1">
      <alignment/>
      <protection/>
    </xf>
    <xf numFmtId="0" fontId="4" fillId="0" borderId="0" xfId="58" applyFont="1" applyAlignment="1">
      <alignment horizontal="center" vertical="center" wrapText="1"/>
      <protection/>
    </xf>
    <xf numFmtId="0" fontId="44" fillId="0" borderId="0" xfId="0" applyFont="1" applyAlignment="1">
      <alignment/>
    </xf>
    <xf numFmtId="0" fontId="2" fillId="0" borderId="0" xfId="58" applyFont="1" applyBorder="1" applyAlignment="1">
      <alignment horizontal="right" vertical="center"/>
      <protection/>
    </xf>
    <xf numFmtId="0" fontId="2" fillId="0" borderId="0" xfId="58" applyFont="1">
      <alignment/>
      <protection/>
    </xf>
    <xf numFmtId="0" fontId="2" fillId="0" borderId="18" xfId="58" applyFont="1" applyBorder="1" applyAlignment="1">
      <alignment horizontal="right"/>
      <protection/>
    </xf>
    <xf numFmtId="0" fontId="2" fillId="0" borderId="19" xfId="58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58" applyFont="1" applyBorder="1" applyAlignment="1">
      <alignment horizontal="left"/>
      <protection/>
    </xf>
    <xf numFmtId="0" fontId="2" fillId="0" borderId="20" xfId="58" applyFont="1" applyBorder="1" applyAlignment="1">
      <alignment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2" fillId="0" borderId="21" xfId="58" applyFont="1" applyBorder="1" applyAlignment="1">
      <alignment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165" fontId="2" fillId="0" borderId="14" xfId="58" applyNumberFormat="1" applyFont="1" applyBorder="1" applyAlignment="1">
      <alignment vertical="center"/>
      <protection/>
    </xf>
    <xf numFmtId="174" fontId="2" fillId="0" borderId="14" xfId="58" applyNumberFormat="1" applyFont="1" applyBorder="1">
      <alignment/>
      <protection/>
    </xf>
    <xf numFmtId="165" fontId="2" fillId="0" borderId="17" xfId="58" applyNumberFormat="1" applyFont="1" applyBorder="1" applyAlignment="1">
      <alignment vertical="center"/>
      <protection/>
    </xf>
    <xf numFmtId="169" fontId="2" fillId="0" borderId="10" xfId="0" applyNumberFormat="1" applyFont="1" applyBorder="1" applyAlignment="1">
      <alignment wrapText="1"/>
    </xf>
    <xf numFmtId="49" fontId="9" fillId="33" borderId="11" xfId="53" applyNumberFormat="1" applyFont="1" applyFill="1" applyBorder="1" applyAlignment="1">
      <alignment horizontal="left" wrapText="1"/>
      <protection/>
    </xf>
    <xf numFmtId="2" fontId="9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right" wrapText="1"/>
    </xf>
    <xf numFmtId="0" fontId="26" fillId="0" borderId="10" xfId="54" applyNumberFormat="1" applyFont="1" applyBorder="1" applyAlignment="1">
      <alignment wrapText="1"/>
      <protection/>
    </xf>
    <xf numFmtId="49" fontId="3" fillId="33" borderId="13" xfId="53" applyNumberFormat="1" applyFont="1" applyFill="1" applyBorder="1" applyAlignment="1">
      <alignment horizontal="right"/>
      <protection/>
    </xf>
    <xf numFmtId="49" fontId="31" fillId="0" borderId="10" xfId="0" applyNumberFormat="1" applyFont="1" applyFill="1" applyBorder="1" applyAlignment="1">
      <alignment horizontal="center" vertical="top"/>
    </xf>
    <xf numFmtId="49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/>
    </xf>
    <xf numFmtId="2" fontId="10" fillId="0" borderId="0" xfId="0" applyNumberFormat="1" applyFont="1" applyAlignment="1">
      <alignment/>
    </xf>
    <xf numFmtId="49" fontId="2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49" fontId="9" fillId="36" borderId="10" xfId="0" applyNumberFormat="1" applyFont="1" applyFill="1" applyBorder="1" applyAlignment="1">
      <alignment horizontal="center" vertical="top"/>
    </xf>
    <xf numFmtId="0" fontId="9" fillId="36" borderId="10" xfId="0" applyNumberFormat="1" applyFont="1" applyFill="1" applyBorder="1" applyAlignment="1">
      <alignment horizontal="center" vertical="top" wrapText="1"/>
    </xf>
    <xf numFmtId="49" fontId="9" fillId="36" borderId="10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justify" vertical="top"/>
    </xf>
    <xf numFmtId="2" fontId="3" fillId="36" borderId="10" xfId="0" applyNumberFormat="1" applyFont="1" applyFill="1" applyBorder="1" applyAlignment="1">
      <alignment horizontal="justify" vertical="top" wrapText="1"/>
    </xf>
    <xf numFmtId="49" fontId="3" fillId="36" borderId="10" xfId="0" applyNumberFormat="1" applyFont="1" applyFill="1" applyBorder="1" applyAlignment="1">
      <alignment horizontal="right" wrapText="1"/>
    </xf>
    <xf numFmtId="165" fontId="3" fillId="36" borderId="10" xfId="0" applyNumberFormat="1" applyFont="1" applyFill="1" applyBorder="1" applyAlignment="1">
      <alignment horizontal="right"/>
    </xf>
    <xf numFmtId="2" fontId="12" fillId="36" borderId="10" xfId="0" applyNumberFormat="1" applyFont="1" applyFill="1" applyBorder="1" applyAlignment="1">
      <alignment horizontal="justify" vertical="top" wrapText="1"/>
    </xf>
    <xf numFmtId="2" fontId="9" fillId="36" borderId="10" xfId="0" applyNumberFormat="1" applyFont="1" applyFill="1" applyBorder="1" applyAlignment="1">
      <alignment horizontal="justify" vertical="top" wrapText="1"/>
    </xf>
    <xf numFmtId="49" fontId="9" fillId="36" borderId="10" xfId="0" applyNumberFormat="1" applyFont="1" applyFill="1" applyBorder="1" applyAlignment="1">
      <alignment horizontal="right" wrapText="1"/>
    </xf>
    <xf numFmtId="165" fontId="9" fillId="36" borderId="10" xfId="0" applyNumberFormat="1" applyFont="1" applyFill="1" applyBorder="1" applyAlignment="1">
      <alignment horizontal="right"/>
    </xf>
    <xf numFmtId="2" fontId="13" fillId="36" borderId="10" xfId="0" applyNumberFormat="1" applyFont="1" applyFill="1" applyBorder="1" applyAlignment="1">
      <alignment horizontal="justify" vertical="top" wrapText="1"/>
    </xf>
    <xf numFmtId="2" fontId="3" fillId="36" borderId="10" xfId="0" applyNumberFormat="1" applyFont="1" applyFill="1" applyBorder="1" applyAlignment="1">
      <alignment horizontal="justify" vertical="top" wrapText="1"/>
    </xf>
    <xf numFmtId="2" fontId="9" fillId="36" borderId="10" xfId="0" applyNumberFormat="1" applyFont="1" applyFill="1" applyBorder="1" applyAlignment="1">
      <alignment horizontal="justify" vertical="top" wrapText="1"/>
    </xf>
    <xf numFmtId="49" fontId="14" fillId="36" borderId="10" xfId="0" applyNumberFormat="1" applyFont="1" applyFill="1" applyBorder="1" applyAlignment="1">
      <alignment horizontal="right" wrapText="1"/>
    </xf>
    <xf numFmtId="2" fontId="13" fillId="36" borderId="10" xfId="0" applyNumberFormat="1" applyFont="1" applyFill="1" applyBorder="1" applyAlignment="1">
      <alignment horizontal="justify" vertical="top"/>
    </xf>
    <xf numFmtId="0" fontId="16" fillId="36" borderId="10" xfId="0" applyFont="1" applyFill="1" applyBorder="1" applyAlignment="1">
      <alignment horizontal="justify" vertical="top"/>
    </xf>
    <xf numFmtId="165" fontId="9" fillId="36" borderId="10" xfId="0" applyNumberFormat="1" applyFont="1" applyFill="1" applyBorder="1" applyAlignment="1">
      <alignment horizontal="right" wrapText="1"/>
    </xf>
    <xf numFmtId="0" fontId="13" fillId="36" borderId="10" xfId="0" applyNumberFormat="1" applyFont="1" applyFill="1" applyBorder="1" applyAlignment="1">
      <alignment horizontal="justify" vertical="top" wrapText="1"/>
    </xf>
    <xf numFmtId="0" fontId="9" fillId="36" borderId="10" xfId="0" applyNumberFormat="1" applyFont="1" applyFill="1" applyBorder="1" applyAlignment="1">
      <alignment horizontal="justify" vertical="top" wrapText="1"/>
    </xf>
    <xf numFmtId="2" fontId="9" fillId="36" borderId="10" xfId="0" applyNumberFormat="1" applyFont="1" applyFill="1" applyBorder="1" applyAlignment="1">
      <alignment horizontal="left" vertical="top" wrapText="1"/>
    </xf>
    <xf numFmtId="2" fontId="9" fillId="36" borderId="10" xfId="0" applyNumberFormat="1" applyFont="1" applyFill="1" applyBorder="1" applyAlignment="1">
      <alignment horizontal="right" wrapText="1"/>
    </xf>
    <xf numFmtId="0" fontId="9" fillId="36" borderId="10" xfId="0" applyFont="1" applyFill="1" applyBorder="1" applyAlignment="1">
      <alignment horizontal="justify" vertical="top"/>
    </xf>
    <xf numFmtId="49" fontId="16" fillId="36" borderId="10" xfId="0" applyNumberFormat="1" applyFont="1" applyFill="1" applyBorder="1" applyAlignment="1">
      <alignment horizontal="right" wrapText="1"/>
    </xf>
    <xf numFmtId="0" fontId="9" fillId="36" borderId="0" xfId="0" applyFont="1" applyFill="1" applyAlignment="1">
      <alignment wrapText="1"/>
    </xf>
    <xf numFmtId="0" fontId="16" fillId="36" borderId="16" xfId="0" applyFont="1" applyFill="1" applyBorder="1" applyAlignment="1">
      <alignment horizontal="justify" vertical="top"/>
    </xf>
    <xf numFmtId="49" fontId="9" fillId="36" borderId="11" xfId="53" applyNumberFormat="1" applyFont="1" applyFill="1" applyBorder="1" applyAlignment="1">
      <alignment horizontal="left" wrapText="1"/>
      <protection/>
    </xf>
    <xf numFmtId="2" fontId="9" fillId="36" borderId="10" xfId="0" applyNumberFormat="1" applyFont="1" applyFill="1" applyBorder="1" applyAlignment="1">
      <alignment horizontal="left" vertical="top" wrapText="1"/>
    </xf>
    <xf numFmtId="0" fontId="9" fillId="36" borderId="10" xfId="0" applyNumberFormat="1" applyFont="1" applyFill="1" applyBorder="1" applyAlignment="1">
      <alignment horizontal="left" vertical="top" wrapText="1"/>
    </xf>
    <xf numFmtId="0" fontId="16" fillId="36" borderId="12" xfId="0" applyFont="1" applyFill="1" applyBorder="1" applyAlignment="1">
      <alignment horizontal="justify" vertical="top"/>
    </xf>
    <xf numFmtId="2" fontId="13" fillId="36" borderId="12" xfId="0" applyNumberFormat="1" applyFont="1" applyFill="1" applyBorder="1" applyAlignment="1">
      <alignment horizontal="justify" vertical="top" wrapText="1"/>
    </xf>
    <xf numFmtId="49" fontId="9" fillId="36" borderId="12" xfId="0" applyNumberFormat="1" applyFont="1" applyFill="1" applyBorder="1" applyAlignment="1">
      <alignment horizontal="right" wrapText="1"/>
    </xf>
    <xf numFmtId="2" fontId="3" fillId="36" borderId="10" xfId="0" applyNumberFormat="1" applyFont="1" applyFill="1" applyBorder="1" applyAlignment="1">
      <alignment horizontal="justify" vertical="top"/>
    </xf>
    <xf numFmtId="0" fontId="9" fillId="36" borderId="10" xfId="0" applyFont="1" applyFill="1" applyBorder="1" applyAlignment="1">
      <alignment horizontal="right"/>
    </xf>
    <xf numFmtId="2" fontId="0" fillId="36" borderId="0" xfId="0" applyNumberFormat="1" applyFill="1" applyAlignment="1">
      <alignment/>
    </xf>
    <xf numFmtId="2" fontId="15" fillId="36" borderId="10" xfId="0" applyNumberFormat="1" applyFont="1" applyFill="1" applyBorder="1" applyAlignment="1">
      <alignment horizontal="justify" vertical="top" wrapText="1"/>
    </xf>
    <xf numFmtId="165" fontId="14" fillId="36" borderId="10" xfId="0" applyNumberFormat="1" applyFont="1" applyFill="1" applyBorder="1" applyAlignment="1">
      <alignment horizontal="right"/>
    </xf>
    <xf numFmtId="0" fontId="9" fillId="36" borderId="10" xfId="0" applyFont="1" applyFill="1" applyBorder="1" applyAlignment="1">
      <alignment wrapText="1"/>
    </xf>
    <xf numFmtId="49" fontId="9" fillId="36" borderId="22" xfId="0" applyNumberFormat="1" applyFont="1" applyFill="1" applyBorder="1" applyAlignment="1">
      <alignment horizontal="right" wrapText="1"/>
    </xf>
    <xf numFmtId="2" fontId="9" fillId="36" borderId="17" xfId="0" applyNumberFormat="1" applyFont="1" applyFill="1" applyBorder="1" applyAlignment="1">
      <alignment horizontal="justify" vertical="top" wrapText="1"/>
    </xf>
    <xf numFmtId="0" fontId="13" fillId="36" borderId="10" xfId="0" applyNumberFormat="1" applyFont="1" applyFill="1" applyBorder="1" applyAlignment="1">
      <alignment horizontal="justify" vertical="top" wrapText="1"/>
    </xf>
    <xf numFmtId="2" fontId="9" fillId="36" borderId="14" xfId="0" applyNumberFormat="1" applyFont="1" applyFill="1" applyBorder="1" applyAlignment="1">
      <alignment horizontal="justify" vertical="top" wrapText="1"/>
    </xf>
    <xf numFmtId="2" fontId="14" fillId="36" borderId="10" xfId="0" applyNumberFormat="1" applyFont="1" applyFill="1" applyBorder="1" applyAlignment="1">
      <alignment horizontal="justify" vertical="top" wrapText="1"/>
    </xf>
    <xf numFmtId="2" fontId="9" fillId="36" borderId="15" xfId="53" applyNumberFormat="1" applyFont="1" applyFill="1" applyBorder="1" applyAlignment="1">
      <alignment horizontal="left" wrapText="1"/>
      <protection/>
    </xf>
    <xf numFmtId="2" fontId="9" fillId="36" borderId="10" xfId="53" applyNumberFormat="1" applyFont="1" applyFill="1" applyBorder="1" applyAlignment="1">
      <alignment horizontal="left" wrapText="1"/>
      <protection/>
    </xf>
    <xf numFmtId="2" fontId="9" fillId="36" borderId="14" xfId="53" applyNumberFormat="1" applyFont="1" applyFill="1" applyBorder="1" applyAlignment="1">
      <alignment horizontal="left" wrapText="1"/>
      <protection/>
    </xf>
    <xf numFmtId="0" fontId="48" fillId="0" borderId="10" xfId="0" applyNumberFormat="1" applyFont="1" applyFill="1" applyBorder="1" applyAlignment="1">
      <alignment horizontal="justify" vertical="top" wrapText="1"/>
    </xf>
    <xf numFmtId="0" fontId="6" fillId="0" borderId="10" xfId="59" applyNumberFormat="1" applyFont="1" applyFill="1" applyBorder="1" applyAlignment="1">
      <alignment horizontal="center" vertical="top" wrapText="1"/>
      <protection/>
    </xf>
    <xf numFmtId="0" fontId="6" fillId="0" borderId="10" xfId="59" applyNumberFormat="1" applyFont="1" applyFill="1" applyBorder="1" applyAlignment="1">
      <alignment horizontal="left" vertical="center" wrapText="1"/>
      <protection/>
    </xf>
    <xf numFmtId="0" fontId="6" fillId="0" borderId="10" xfId="59" applyNumberFormat="1" applyFont="1" applyFill="1" applyBorder="1" applyAlignment="1">
      <alignment horizontal="right" wrapText="1"/>
      <protection/>
    </xf>
    <xf numFmtId="169" fontId="6" fillId="0" borderId="10" xfId="59" applyNumberFormat="1" applyFont="1" applyFill="1" applyBorder="1" applyAlignment="1">
      <alignment horizontal="right" wrapText="1"/>
      <protection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2" fillId="0" borderId="0" xfId="56" applyNumberFormat="1" applyFont="1" applyFill="1" applyAlignment="1">
      <alignment horizontal="right"/>
      <protection/>
    </xf>
    <xf numFmtId="49" fontId="9" fillId="33" borderId="15" xfId="53" applyNumberFormat="1" applyFont="1" applyFill="1" applyBorder="1" applyAlignment="1">
      <alignment horizontal="left" wrapText="1"/>
      <protection/>
    </xf>
    <xf numFmtId="49" fontId="9" fillId="33" borderId="10" xfId="53" applyNumberFormat="1" applyFont="1" applyFill="1" applyBorder="1" applyAlignment="1">
      <alignment horizontal="left" wrapText="1"/>
      <protection/>
    </xf>
    <xf numFmtId="49" fontId="5" fillId="36" borderId="10" xfId="0" applyNumberFormat="1" applyFont="1" applyFill="1" applyBorder="1" applyAlignment="1">
      <alignment horizontal="center" wrapText="1"/>
    </xf>
    <xf numFmtId="49" fontId="1" fillId="36" borderId="0" xfId="0" applyNumberFormat="1" applyFont="1" applyFill="1" applyAlignment="1">
      <alignment horizontal="center"/>
    </xf>
    <xf numFmtId="49" fontId="6" fillId="36" borderId="10" xfId="0" applyNumberFormat="1" applyFont="1" applyFill="1" applyBorder="1" applyAlignment="1">
      <alignment horizontal="center" wrapText="1"/>
    </xf>
    <xf numFmtId="49" fontId="7" fillId="36" borderId="10" xfId="0" applyNumberFormat="1" applyFont="1" applyFill="1" applyBorder="1" applyAlignment="1">
      <alignment horizontal="center" wrapText="1"/>
    </xf>
    <xf numFmtId="49" fontId="7" fillId="36" borderId="11" xfId="0" applyNumberFormat="1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/>
    </xf>
    <xf numFmtId="49" fontId="5" fillId="36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top"/>
    </xf>
    <xf numFmtId="49" fontId="3" fillId="0" borderId="13" xfId="5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20" fillId="0" borderId="17" xfId="57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Border="1" applyAlignment="1">
      <alignment horizontal="center"/>
    </xf>
    <xf numFmtId="165" fontId="5" fillId="0" borderId="10" xfId="55" applyNumberFormat="1" applyFont="1" applyBorder="1" applyAlignment="1">
      <alignment horizontal="center"/>
      <protection/>
    </xf>
    <xf numFmtId="0" fontId="2" fillId="36" borderId="0" xfId="56" applyNumberFormat="1" applyFont="1" applyFill="1" applyAlignment="1">
      <alignment horizontal="center" vertical="center"/>
      <protection/>
    </xf>
    <xf numFmtId="0" fontId="2" fillId="36" borderId="0" xfId="56" applyNumberFormat="1" applyFont="1" applyFill="1" applyAlignment="1">
      <alignment horizontal="left" vertical="center" wrapText="1"/>
      <protection/>
    </xf>
    <xf numFmtId="0" fontId="6" fillId="36" borderId="0" xfId="56" applyNumberFormat="1" applyFont="1" applyFill="1" applyAlignment="1">
      <alignment horizontal="center" vertical="center"/>
      <protection/>
    </xf>
    <xf numFmtId="0" fontId="10" fillId="36" borderId="0" xfId="0" applyFont="1" applyFill="1" applyAlignment="1">
      <alignment/>
    </xf>
    <xf numFmtId="0" fontId="30" fillId="36" borderId="0" xfId="0" applyFont="1" applyFill="1" applyAlignment="1">
      <alignment/>
    </xf>
    <xf numFmtId="0" fontId="2" fillId="36" borderId="10" xfId="56" applyNumberFormat="1" applyFont="1" applyFill="1" applyBorder="1" applyAlignment="1">
      <alignment horizontal="center" vertical="center" wrapText="1"/>
      <protection/>
    </xf>
    <xf numFmtId="0" fontId="9" fillId="36" borderId="10" xfId="56" applyNumberFormat="1" applyFont="1" applyFill="1" applyBorder="1" applyAlignment="1">
      <alignment horizontal="center" vertical="center" wrapText="1"/>
      <protection/>
    </xf>
    <xf numFmtId="0" fontId="6" fillId="36" borderId="10" xfId="0" applyNumberFormat="1" applyFont="1" applyFill="1" applyBorder="1" applyAlignment="1">
      <alignment horizontal="center" vertical="top"/>
    </xf>
    <xf numFmtId="0" fontId="2" fillId="36" borderId="10" xfId="0" applyNumberFormat="1" applyFont="1" applyFill="1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right" wrapText="1"/>
    </xf>
    <xf numFmtId="169" fontId="2" fillId="36" borderId="10" xfId="0" applyNumberFormat="1" applyFont="1" applyFill="1" applyBorder="1" applyAlignment="1">
      <alignment horizontal="right" wrapText="1"/>
    </xf>
    <xf numFmtId="49" fontId="6" fillId="36" borderId="17" xfId="0" applyNumberFormat="1" applyFont="1" applyFill="1" applyBorder="1" applyAlignment="1">
      <alignment horizontal="center" vertical="top"/>
    </xf>
    <xf numFmtId="0" fontId="48" fillId="36" borderId="10" xfId="0" applyNumberFormat="1" applyFont="1" applyFill="1" applyBorder="1" applyAlignment="1">
      <alignment horizontal="justify" vertical="top" wrapText="1"/>
    </xf>
    <xf numFmtId="49" fontId="31" fillId="36" borderId="10" xfId="0" applyNumberFormat="1" applyFont="1" applyFill="1" applyBorder="1" applyAlignment="1">
      <alignment horizontal="right" wrapText="1"/>
    </xf>
    <xf numFmtId="0" fontId="33" fillId="36" borderId="10" xfId="0" applyNumberFormat="1" applyFont="1" applyFill="1" applyBorder="1" applyAlignment="1">
      <alignment horizontal="justify" vertical="top" wrapText="1"/>
    </xf>
    <xf numFmtId="169" fontId="31" fillId="36" borderId="10" xfId="0" applyNumberFormat="1" applyFont="1" applyFill="1" applyBorder="1" applyAlignment="1">
      <alignment horizontal="right" wrapText="1"/>
    </xf>
    <xf numFmtId="49" fontId="2" fillId="36" borderId="10" xfId="0" applyNumberFormat="1" applyFont="1" applyFill="1" applyBorder="1" applyAlignment="1">
      <alignment horizontal="center" vertical="top"/>
    </xf>
    <xf numFmtId="0" fontId="31" fillId="36" borderId="10" xfId="0" applyNumberFormat="1" applyFont="1" applyFill="1" applyBorder="1" applyAlignment="1">
      <alignment horizontal="justify" vertical="top" wrapText="1"/>
    </xf>
    <xf numFmtId="49" fontId="2" fillId="36" borderId="12" xfId="0" applyNumberFormat="1" applyFont="1" applyFill="1" applyBorder="1" applyAlignment="1">
      <alignment horizontal="center" vertical="top"/>
    </xf>
    <xf numFmtId="0" fontId="31" fillId="36" borderId="12" xfId="0" applyNumberFormat="1" applyFont="1" applyFill="1" applyBorder="1" applyAlignment="1">
      <alignment horizontal="justify" vertical="top" wrapText="1"/>
    </xf>
    <xf numFmtId="49" fontId="6" fillId="36" borderId="10" xfId="0" applyNumberFormat="1" applyFont="1" applyFill="1" applyBorder="1" applyAlignment="1">
      <alignment horizontal="center" vertical="top"/>
    </xf>
    <xf numFmtId="49" fontId="6" fillId="36" borderId="12" xfId="0" applyNumberFormat="1" applyFont="1" applyFill="1" applyBorder="1" applyAlignment="1">
      <alignment horizontal="center" vertical="top"/>
    </xf>
    <xf numFmtId="49" fontId="31" fillId="36" borderId="10" xfId="0" applyNumberFormat="1" applyFont="1" applyFill="1" applyBorder="1" applyAlignment="1">
      <alignment horizontal="right"/>
    </xf>
    <xf numFmtId="0" fontId="31" fillId="36" borderId="10" xfId="0" applyFont="1" applyFill="1" applyBorder="1" applyAlignment="1">
      <alignment/>
    </xf>
    <xf numFmtId="49" fontId="31" fillId="36" borderId="10" xfId="0" applyNumberFormat="1" applyFont="1" applyFill="1" applyBorder="1" applyAlignment="1">
      <alignment horizontal="center" vertical="top"/>
    </xf>
    <xf numFmtId="49" fontId="2" fillId="36" borderId="10" xfId="0" applyNumberFormat="1" applyFont="1" applyFill="1" applyBorder="1" applyAlignment="1">
      <alignment horizontal="justify" vertical="top" wrapText="1"/>
    </xf>
    <xf numFmtId="0" fontId="6" fillId="36" borderId="10" xfId="59" applyNumberFormat="1" applyFont="1" applyFill="1" applyBorder="1" applyAlignment="1">
      <alignment horizontal="center" vertical="top" wrapText="1"/>
      <protection/>
    </xf>
    <xf numFmtId="0" fontId="6" fillId="36" borderId="10" xfId="59" applyNumberFormat="1" applyFont="1" applyFill="1" applyBorder="1" applyAlignment="1">
      <alignment horizontal="left" vertical="center" wrapText="1"/>
      <protection/>
    </xf>
    <xf numFmtId="0" fontId="6" fillId="36" borderId="10" xfId="59" applyNumberFormat="1" applyFont="1" applyFill="1" applyBorder="1" applyAlignment="1">
      <alignment horizontal="right" wrapText="1"/>
      <protection/>
    </xf>
    <xf numFmtId="169" fontId="6" fillId="36" borderId="10" xfId="59" applyNumberFormat="1" applyFont="1" applyFill="1" applyBorder="1" applyAlignment="1">
      <alignment horizontal="right" wrapText="1"/>
      <protection/>
    </xf>
    <xf numFmtId="2" fontId="10" fillId="36" borderId="0" xfId="0" applyNumberFormat="1" applyFont="1" applyFill="1" applyAlignment="1">
      <alignment/>
    </xf>
    <xf numFmtId="49" fontId="0" fillId="36" borderId="0" xfId="0" applyNumberFormat="1" applyFill="1" applyAlignment="1">
      <alignment/>
    </xf>
    <xf numFmtId="0" fontId="9" fillId="36" borderId="0" xfId="0" applyFont="1" applyFill="1" applyAlignment="1">
      <alignment horizontal="right"/>
    </xf>
    <xf numFmtId="49" fontId="6" fillId="36" borderId="10" xfId="0" applyNumberFormat="1" applyFont="1" applyFill="1" applyBorder="1" applyAlignment="1">
      <alignment horizontal="left" wrapText="1"/>
    </xf>
    <xf numFmtId="165" fontId="7" fillId="36" borderId="10" xfId="0" applyNumberFormat="1" applyFont="1" applyFill="1" applyBorder="1" applyAlignment="1">
      <alignment horizontal="right" wrapText="1"/>
    </xf>
    <xf numFmtId="49" fontId="7" fillId="36" borderId="10" xfId="0" applyNumberFormat="1" applyFont="1" applyFill="1" applyBorder="1" applyAlignment="1">
      <alignment horizontal="left" wrapText="1"/>
    </xf>
    <xf numFmtId="49" fontId="5" fillId="36" borderId="10" xfId="0" applyNumberFormat="1" applyFont="1" applyFill="1" applyBorder="1" applyAlignment="1">
      <alignment horizontal="left" wrapText="1"/>
    </xf>
    <xf numFmtId="165" fontId="5" fillId="36" borderId="10" xfId="0" applyNumberFormat="1" applyFont="1" applyFill="1" applyBorder="1" applyAlignment="1">
      <alignment horizontal="right" wrapText="1"/>
    </xf>
    <xf numFmtId="49" fontId="7" fillId="36" borderId="11" xfId="0" applyNumberFormat="1" applyFont="1" applyFill="1" applyBorder="1" applyAlignment="1">
      <alignment horizontal="left" wrapText="1"/>
    </xf>
    <xf numFmtId="165" fontId="5" fillId="36" borderId="14" xfId="0" applyNumberFormat="1" applyFont="1" applyFill="1" applyBorder="1" applyAlignment="1">
      <alignment horizontal="right" wrapText="1"/>
    </xf>
    <xf numFmtId="0" fontId="5" fillId="36" borderId="10" xfId="0" applyFont="1" applyFill="1" applyBorder="1" applyAlignment="1">
      <alignment horizontal="left" wrapText="1"/>
    </xf>
    <xf numFmtId="165" fontId="6" fillId="36" borderId="10" xfId="0" applyNumberFormat="1" applyFont="1" applyFill="1" applyBorder="1" applyAlignment="1">
      <alignment horizontal="right" wrapText="1"/>
    </xf>
    <xf numFmtId="0" fontId="2" fillId="0" borderId="22" xfId="0" applyFont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5" fillId="36" borderId="0" xfId="0" applyFont="1" applyFill="1" applyAlignment="1">
      <alignment horizontal="right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" fillId="33" borderId="16" xfId="0" applyFont="1" applyFill="1" applyBorder="1" applyAlignment="1">
      <alignment horizontal="center" wrapText="1"/>
    </xf>
    <xf numFmtId="0" fontId="11" fillId="0" borderId="22" xfId="0" applyFont="1" applyBorder="1" applyAlignment="1">
      <alignment wrapText="1"/>
    </xf>
    <xf numFmtId="0" fontId="10" fillId="0" borderId="22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47" fillId="0" borderId="27" xfId="0" applyFont="1" applyBorder="1" applyAlignment="1">
      <alignment vertical="top" wrapText="1"/>
    </xf>
    <xf numFmtId="0" fontId="47" fillId="0" borderId="22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49" fontId="9" fillId="0" borderId="28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40" fillId="0" borderId="27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/>
    </xf>
    <xf numFmtId="0" fontId="11" fillId="0" borderId="22" xfId="0" applyFont="1" applyBorder="1" applyAlignment="1">
      <alignment/>
    </xf>
    <xf numFmtId="0" fontId="39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49" fontId="20" fillId="0" borderId="12" xfId="57" applyNumberFormat="1" applyFont="1" applyFill="1" applyBorder="1" applyAlignment="1">
      <alignment horizontal="center" vertical="center" wrapText="1"/>
      <protection/>
    </xf>
    <xf numFmtId="49" fontId="20" fillId="0" borderId="17" xfId="57" applyNumberFormat="1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7" xfId="57" applyFont="1" applyFill="1" applyBorder="1" applyAlignment="1">
      <alignment horizontal="center" vertical="center" wrapText="1"/>
      <protection/>
    </xf>
    <xf numFmtId="4" fontId="20" fillId="0" borderId="12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wrapText="1"/>
    </xf>
    <xf numFmtId="49" fontId="5" fillId="36" borderId="14" xfId="0" applyNumberFormat="1" applyFont="1" applyFill="1" applyBorder="1" applyAlignment="1">
      <alignment horizontal="center" wrapText="1"/>
    </xf>
    <xf numFmtId="49" fontId="5" fillId="36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5" fillId="36" borderId="1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4" fillId="36" borderId="0" xfId="0" applyFont="1" applyFill="1" applyAlignment="1">
      <alignment horizontal="center"/>
    </xf>
    <xf numFmtId="0" fontId="5" fillId="36" borderId="0" xfId="0" applyFont="1" applyFill="1" applyAlignment="1">
      <alignment horizontal="right"/>
    </xf>
    <xf numFmtId="49" fontId="2" fillId="36" borderId="12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right"/>
    </xf>
    <xf numFmtId="0" fontId="30" fillId="36" borderId="0" xfId="0" applyFont="1" applyFill="1" applyAlignment="1">
      <alignment horizontal="right"/>
    </xf>
    <xf numFmtId="0" fontId="0" fillId="36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49" fontId="3" fillId="0" borderId="16" xfId="53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 wrapText="1"/>
    </xf>
    <xf numFmtId="0" fontId="0" fillId="0" borderId="22" xfId="0" applyBorder="1" applyAlignment="1">
      <alignment wrapText="1"/>
    </xf>
    <xf numFmtId="49" fontId="20" fillId="0" borderId="16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36" borderId="0" xfId="0" applyFont="1" applyFill="1" applyAlignment="1">
      <alignment horizont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9" fillId="36" borderId="12" xfId="0" applyNumberFormat="1" applyFont="1" applyFill="1" applyBorder="1" applyAlignment="1">
      <alignment horizontal="center" vertical="center" wrapText="1"/>
    </xf>
    <xf numFmtId="0" fontId="9" fillId="36" borderId="17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top"/>
    </xf>
    <xf numFmtId="49" fontId="31" fillId="0" borderId="14" xfId="0" applyNumberFormat="1" applyFont="1" applyFill="1" applyBorder="1" applyAlignment="1">
      <alignment horizontal="center" vertical="top"/>
    </xf>
    <xf numFmtId="0" fontId="31" fillId="0" borderId="12" xfId="0" applyNumberFormat="1" applyFont="1" applyFill="1" applyBorder="1" applyAlignment="1">
      <alignment horizontal="justify" vertical="top" wrapText="1"/>
    </xf>
    <xf numFmtId="0" fontId="31" fillId="0" borderId="14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39" fillId="0" borderId="0" xfId="60" applyNumberFormat="1" applyFont="1" applyFill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33" fillId="0" borderId="12" xfId="0" applyNumberFormat="1" applyFont="1" applyFill="1" applyBorder="1" applyAlignment="1">
      <alignment horizontal="justify" vertical="top" wrapText="1"/>
    </xf>
    <xf numFmtId="0" fontId="33" fillId="0" borderId="14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49" fontId="2" fillId="36" borderId="12" xfId="0" applyNumberFormat="1" applyFont="1" applyFill="1" applyBorder="1" applyAlignment="1">
      <alignment horizontal="center" vertical="top"/>
    </xf>
    <xf numFmtId="49" fontId="2" fillId="36" borderId="14" xfId="0" applyNumberFormat="1" applyFont="1" applyFill="1" applyBorder="1" applyAlignment="1">
      <alignment horizontal="center" vertical="top"/>
    </xf>
    <xf numFmtId="0" fontId="0" fillId="36" borderId="17" xfId="0" applyFont="1" applyFill="1" applyBorder="1" applyAlignment="1">
      <alignment horizontal="center" vertical="top"/>
    </xf>
    <xf numFmtId="0" fontId="33" fillId="36" borderId="12" xfId="0" applyNumberFormat="1" applyFont="1" applyFill="1" applyBorder="1" applyAlignment="1">
      <alignment horizontal="justify" vertical="top" wrapText="1"/>
    </xf>
    <xf numFmtId="0" fontId="33" fillId="36" borderId="14" xfId="0" applyNumberFormat="1" applyFont="1" applyFill="1" applyBorder="1" applyAlignment="1">
      <alignment horizontal="justify" vertical="top" wrapText="1"/>
    </xf>
    <xf numFmtId="0" fontId="0" fillId="36" borderId="17" xfId="0" applyFill="1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center" vertical="top"/>
    </xf>
    <xf numFmtId="0" fontId="0" fillId="36" borderId="10" xfId="0" applyFill="1" applyBorder="1" applyAlignment="1">
      <alignment vertical="top"/>
    </xf>
    <xf numFmtId="0" fontId="39" fillId="36" borderId="0" xfId="60" applyNumberFormat="1" applyFont="1" applyFill="1" applyAlignment="1">
      <alignment horizontal="center" vertical="center"/>
      <protection/>
    </xf>
    <xf numFmtId="0" fontId="2" fillId="36" borderId="18" xfId="56" applyNumberFormat="1" applyFont="1" applyFill="1" applyBorder="1" applyAlignment="1">
      <alignment horizontal="right"/>
      <protection/>
    </xf>
    <xf numFmtId="0" fontId="0" fillId="36" borderId="18" xfId="0" applyFill="1" applyBorder="1" applyAlignment="1">
      <alignment horizontal="right"/>
    </xf>
    <xf numFmtId="0" fontId="0" fillId="36" borderId="14" xfId="0" applyFill="1" applyBorder="1" applyAlignment="1">
      <alignment vertical="top"/>
    </xf>
    <xf numFmtId="0" fontId="0" fillId="36" borderId="17" xfId="0" applyFill="1" applyBorder="1" applyAlignment="1">
      <alignment vertical="top"/>
    </xf>
    <xf numFmtId="0" fontId="31" fillId="36" borderId="12" xfId="0" applyNumberFormat="1" applyFont="1" applyFill="1" applyBorder="1" applyAlignment="1">
      <alignment horizontal="justify" vertical="top" wrapText="1"/>
    </xf>
    <xf numFmtId="0" fontId="0" fillId="36" borderId="14" xfId="0" applyFill="1" applyBorder="1" applyAlignment="1">
      <alignment horizontal="justify" vertical="top" wrapText="1"/>
    </xf>
    <xf numFmtId="49" fontId="31" fillId="36" borderId="12" xfId="0" applyNumberFormat="1" applyFont="1" applyFill="1" applyBorder="1" applyAlignment="1">
      <alignment horizontal="center" vertical="top"/>
    </xf>
    <xf numFmtId="49" fontId="31" fillId="36" borderId="14" xfId="0" applyNumberFormat="1" applyFont="1" applyFill="1" applyBorder="1" applyAlignment="1">
      <alignment horizontal="center" vertical="top"/>
    </xf>
    <xf numFmtId="0" fontId="31" fillId="36" borderId="14" xfId="0" applyNumberFormat="1" applyFont="1" applyFill="1" applyBorder="1" applyAlignment="1">
      <alignment horizontal="justify" vertical="top" wrapText="1"/>
    </xf>
    <xf numFmtId="0" fontId="4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right" wrapText="1"/>
    </xf>
    <xf numFmtId="165" fontId="2" fillId="0" borderId="1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39" fillId="0" borderId="0" xfId="0" applyFont="1" applyFill="1" applyAlignment="1">
      <alignment horizontal="center" wrapText="1"/>
    </xf>
    <xf numFmtId="0" fontId="39" fillId="0" borderId="0" xfId="58" applyFont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 разделы пр 7 " xfId="54"/>
    <cellStyle name="Обычный_Tmp4" xfId="55"/>
    <cellStyle name="Обычный_Исполнение2004" xfId="56"/>
    <cellStyle name="Обычный_Лист1" xfId="57"/>
    <cellStyle name="Обычный_Прил. к Закону с поправками" xfId="58"/>
    <cellStyle name="Обычный_Прилож 5,6" xfId="59"/>
    <cellStyle name="Обычный_ЦелПрограммыИСПОЛН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119"/>
  <sheetViews>
    <sheetView view="pageBreakPreview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8.125" style="183" customWidth="1"/>
    <col min="2" max="2" width="27.375" style="184" customWidth="1"/>
    <col min="3" max="3" width="60.625" style="184" customWidth="1"/>
    <col min="4" max="4" width="0.12890625" style="4" customWidth="1"/>
    <col min="5" max="16384" width="9.125" style="4" customWidth="1"/>
  </cols>
  <sheetData>
    <row r="1" spans="1:4" s="14" customFormat="1" ht="14.25" customHeight="1">
      <c r="A1" s="13"/>
      <c r="B1" s="43"/>
      <c r="C1" s="42" t="s">
        <v>406</v>
      </c>
      <c r="D1" s="15"/>
    </row>
    <row r="2" spans="1:4" s="14" customFormat="1" ht="15" customHeight="1">
      <c r="A2" s="13"/>
      <c r="B2" s="43"/>
      <c r="C2" s="42" t="s">
        <v>81</v>
      </c>
      <c r="D2" s="15"/>
    </row>
    <row r="3" spans="1:4" s="14" customFormat="1" ht="15.75">
      <c r="A3" s="17" t="s">
        <v>282</v>
      </c>
      <c r="B3" s="428" t="s">
        <v>80</v>
      </c>
      <c r="C3" s="429"/>
      <c r="D3" s="15"/>
    </row>
    <row r="4" spans="1:4" s="14" customFormat="1" ht="15.75">
      <c r="A4" s="17"/>
      <c r="B4" s="428" t="s">
        <v>778</v>
      </c>
      <c r="C4" s="428"/>
      <c r="D4" s="15"/>
    </row>
    <row r="5" spans="1:4" s="14" customFormat="1" ht="15" customHeight="1">
      <c r="A5" s="17"/>
      <c r="B5" s="42"/>
      <c r="C5" s="42" t="s">
        <v>776</v>
      </c>
      <c r="D5" s="15"/>
    </row>
    <row r="6" ht="15">
      <c r="C6" s="42" t="s">
        <v>757</v>
      </c>
    </row>
    <row r="9" spans="1:4" ht="34.5" customHeight="1">
      <c r="A9" s="430" t="s">
        <v>2</v>
      </c>
      <c r="B9" s="430"/>
      <c r="C9" s="430"/>
      <c r="D9" s="430"/>
    </row>
    <row r="10" spans="1:4" ht="22.5" customHeight="1">
      <c r="A10" s="430" t="s">
        <v>3</v>
      </c>
      <c r="B10" s="430"/>
      <c r="C10" s="430"/>
      <c r="D10" s="430"/>
    </row>
    <row r="11" spans="1:3" ht="16.5" customHeight="1">
      <c r="A11" s="430" t="s">
        <v>856</v>
      </c>
      <c r="B11" s="431"/>
      <c r="C11" s="431"/>
    </row>
    <row r="12" spans="1:3" ht="15.75">
      <c r="A12" s="185"/>
      <c r="B12" s="11"/>
      <c r="C12" s="186"/>
    </row>
    <row r="13" spans="1:3" ht="28.5" customHeight="1">
      <c r="A13" s="187" t="s">
        <v>4</v>
      </c>
      <c r="B13" s="432" t="s">
        <v>4</v>
      </c>
      <c r="C13" s="432" t="s">
        <v>5</v>
      </c>
    </row>
    <row r="14" spans="1:3" ht="18" customHeight="1">
      <c r="A14" s="187" t="s">
        <v>6</v>
      </c>
      <c r="B14" s="432"/>
      <c r="C14" s="432"/>
    </row>
    <row r="15" spans="1:3" ht="24.75" customHeight="1">
      <c r="A15" s="425" t="s">
        <v>7</v>
      </c>
      <c r="B15" s="426"/>
      <c r="C15" s="427"/>
    </row>
    <row r="16" spans="1:3" ht="35.25" customHeight="1">
      <c r="A16" s="189" t="s">
        <v>8</v>
      </c>
      <c r="B16" s="433" t="s">
        <v>9</v>
      </c>
      <c r="C16" s="434"/>
    </row>
    <row r="17" spans="1:3" ht="21.75" customHeight="1">
      <c r="A17" s="190" t="s">
        <v>8</v>
      </c>
      <c r="B17" s="191" t="s">
        <v>10</v>
      </c>
      <c r="C17" s="192" t="s">
        <v>11</v>
      </c>
    </row>
    <row r="18" spans="1:3" ht="31.5">
      <c r="A18" s="190" t="s">
        <v>8</v>
      </c>
      <c r="B18" s="191" t="s">
        <v>12</v>
      </c>
      <c r="C18" s="192" t="s">
        <v>13</v>
      </c>
    </row>
    <row r="19" spans="1:3" ht="35.25" customHeight="1">
      <c r="A19" s="193" t="s">
        <v>14</v>
      </c>
      <c r="B19" s="440" t="s">
        <v>15</v>
      </c>
      <c r="C19" s="441"/>
    </row>
    <row r="20" spans="1:3" ht="47.25">
      <c r="A20" s="190" t="s">
        <v>14</v>
      </c>
      <c r="B20" s="191" t="s">
        <v>16</v>
      </c>
      <c r="C20" s="192" t="s">
        <v>17</v>
      </c>
    </row>
    <row r="21" spans="1:3" ht="47.25" customHeight="1">
      <c r="A21" s="190" t="s">
        <v>14</v>
      </c>
      <c r="B21" s="195" t="s">
        <v>18</v>
      </c>
      <c r="C21" s="192" t="s">
        <v>19</v>
      </c>
    </row>
    <row r="22" spans="1:3" ht="36.75" customHeight="1">
      <c r="A22" s="196" t="s">
        <v>443</v>
      </c>
      <c r="B22" s="435" t="s">
        <v>723</v>
      </c>
      <c r="C22" s="436"/>
    </row>
    <row r="23" spans="1:3" ht="30.75" customHeight="1">
      <c r="A23" s="197" t="s">
        <v>443</v>
      </c>
      <c r="B23" s="197" t="s">
        <v>20</v>
      </c>
      <c r="C23" s="198" t="s">
        <v>21</v>
      </c>
    </row>
    <row r="24" spans="1:3" ht="40.5" customHeight="1">
      <c r="A24" s="189" t="s">
        <v>22</v>
      </c>
      <c r="B24" s="437" t="s">
        <v>23</v>
      </c>
      <c r="C24" s="438"/>
    </row>
    <row r="25" spans="1:3" ht="63.75" customHeight="1">
      <c r="A25" s="190" t="s">
        <v>22</v>
      </c>
      <c r="B25" s="191" t="s">
        <v>24</v>
      </c>
      <c r="C25" s="192" t="s">
        <v>479</v>
      </c>
    </row>
    <row r="26" spans="1:3" ht="51.75" customHeight="1">
      <c r="A26" s="199">
        <v>177</v>
      </c>
      <c r="B26" s="437" t="s">
        <v>480</v>
      </c>
      <c r="C26" s="439"/>
    </row>
    <row r="27" spans="1:3" ht="55.5" customHeight="1">
      <c r="A27" s="191">
        <v>177</v>
      </c>
      <c r="B27" s="200" t="s">
        <v>18</v>
      </c>
      <c r="C27" s="192" t="s">
        <v>19</v>
      </c>
    </row>
    <row r="28" spans="1:3" ht="21.75" customHeight="1">
      <c r="A28" s="189" t="s">
        <v>481</v>
      </c>
      <c r="B28" s="450" t="s">
        <v>482</v>
      </c>
      <c r="C28" s="451"/>
    </row>
    <row r="29" spans="1:3" ht="33" customHeight="1">
      <c r="A29" s="191">
        <v>182</v>
      </c>
      <c r="B29" s="191" t="s">
        <v>483</v>
      </c>
      <c r="C29" s="192" t="s">
        <v>484</v>
      </c>
    </row>
    <row r="30" spans="1:3" ht="22.5" customHeight="1">
      <c r="A30" s="191">
        <v>182</v>
      </c>
      <c r="B30" s="191" t="s">
        <v>485</v>
      </c>
      <c r="C30" s="192" t="s">
        <v>486</v>
      </c>
    </row>
    <row r="31" spans="1:3" ht="30.75" customHeight="1">
      <c r="A31" s="191">
        <v>182</v>
      </c>
      <c r="B31" s="191" t="s">
        <v>487</v>
      </c>
      <c r="C31" s="192" t="s">
        <v>488</v>
      </c>
    </row>
    <row r="32" spans="1:3" ht="31.5">
      <c r="A32" s="191">
        <v>182</v>
      </c>
      <c r="B32" s="190" t="s">
        <v>232</v>
      </c>
      <c r="C32" s="192" t="s">
        <v>233</v>
      </c>
    </row>
    <row r="33" spans="1:3" ht="15.75">
      <c r="A33" s="190" t="s">
        <v>481</v>
      </c>
      <c r="B33" s="190" t="s">
        <v>234</v>
      </c>
      <c r="C33" s="299" t="s">
        <v>235</v>
      </c>
    </row>
    <row r="34" spans="1:3" ht="31.5">
      <c r="A34" s="190" t="s">
        <v>481</v>
      </c>
      <c r="B34" s="190" t="s">
        <v>236</v>
      </c>
      <c r="C34" s="299" t="s">
        <v>237</v>
      </c>
    </row>
    <row r="35" spans="1:3" ht="15.75">
      <c r="A35" s="190" t="s">
        <v>481</v>
      </c>
      <c r="B35" s="190" t="s">
        <v>238</v>
      </c>
      <c r="C35" s="299" t="s">
        <v>239</v>
      </c>
    </row>
    <row r="36" spans="1:3" ht="15.75">
      <c r="A36" s="190" t="s">
        <v>481</v>
      </c>
      <c r="B36" s="190" t="s">
        <v>796</v>
      </c>
      <c r="C36" s="299" t="s">
        <v>797</v>
      </c>
    </row>
    <row r="37" spans="1:3" ht="15.75">
      <c r="A37" s="190" t="s">
        <v>481</v>
      </c>
      <c r="B37" s="190" t="s">
        <v>240</v>
      </c>
      <c r="C37" s="299" t="s">
        <v>241</v>
      </c>
    </row>
    <row r="38" spans="1:3" ht="53.25" customHeight="1">
      <c r="A38" s="191">
        <v>182</v>
      </c>
      <c r="B38" s="191" t="s">
        <v>489</v>
      </c>
      <c r="C38" s="192" t="s">
        <v>242</v>
      </c>
    </row>
    <row r="39" spans="1:3" ht="27" customHeight="1">
      <c r="A39" s="191">
        <v>182</v>
      </c>
      <c r="B39" s="191" t="s">
        <v>490</v>
      </c>
      <c r="C39" s="192" t="s">
        <v>491</v>
      </c>
    </row>
    <row r="40" spans="1:3" ht="21.75" customHeight="1">
      <c r="A40" s="191">
        <v>182</v>
      </c>
      <c r="B40" s="191" t="s">
        <v>492</v>
      </c>
      <c r="C40" s="192" t="s">
        <v>493</v>
      </c>
    </row>
    <row r="41" spans="1:3" ht="29.25" customHeight="1">
      <c r="A41" s="191">
        <v>182</v>
      </c>
      <c r="B41" s="191" t="s">
        <v>494</v>
      </c>
      <c r="C41" s="192" t="s">
        <v>495</v>
      </c>
    </row>
    <row r="42" spans="1:3" ht="36" customHeight="1">
      <c r="A42" s="191">
        <v>182</v>
      </c>
      <c r="B42" s="191" t="s">
        <v>496</v>
      </c>
      <c r="C42" s="192" t="s">
        <v>497</v>
      </c>
    </row>
    <row r="43" spans="1:3" ht="30.75" customHeight="1">
      <c r="A43" s="191">
        <v>182</v>
      </c>
      <c r="B43" s="191" t="s">
        <v>498</v>
      </c>
      <c r="C43" s="192" t="s">
        <v>499</v>
      </c>
    </row>
    <row r="44" spans="1:3" ht="39.75" customHeight="1">
      <c r="A44" s="191">
        <v>182</v>
      </c>
      <c r="B44" s="191" t="s">
        <v>500</v>
      </c>
      <c r="C44" s="192" t="s">
        <v>501</v>
      </c>
    </row>
    <row r="45" spans="1:3" ht="33" customHeight="1">
      <c r="A45" s="199">
        <v>188</v>
      </c>
      <c r="B45" s="450" t="s">
        <v>502</v>
      </c>
      <c r="C45" s="451"/>
    </row>
    <row r="46" spans="1:3" ht="33" customHeight="1">
      <c r="A46" s="191">
        <v>188</v>
      </c>
      <c r="B46" s="190" t="s">
        <v>243</v>
      </c>
      <c r="C46" s="299" t="s">
        <v>244</v>
      </c>
    </row>
    <row r="47" spans="1:3" ht="55.5" customHeight="1">
      <c r="A47" s="191">
        <v>188</v>
      </c>
      <c r="B47" s="190" t="s">
        <v>32</v>
      </c>
      <c r="C47" s="299" t="s">
        <v>19</v>
      </c>
    </row>
    <row r="48" spans="1:3" ht="22.5" customHeight="1">
      <c r="A48" s="199">
        <v>192</v>
      </c>
      <c r="B48" s="455" t="s">
        <v>503</v>
      </c>
      <c r="C48" s="456"/>
    </row>
    <row r="49" spans="1:3" ht="50.25" customHeight="1">
      <c r="A49" s="191">
        <v>192</v>
      </c>
      <c r="B49" s="191" t="s">
        <v>18</v>
      </c>
      <c r="C49" s="192" t="s">
        <v>19</v>
      </c>
    </row>
    <row r="50" spans="1:3" ht="24" customHeight="1">
      <c r="A50" s="191"/>
      <c r="B50" s="191"/>
      <c r="C50" s="192"/>
    </row>
    <row r="51" spans="1:3" ht="24.75" customHeight="1">
      <c r="A51" s="187" t="s">
        <v>504</v>
      </c>
      <c r="B51" s="442" t="s">
        <v>505</v>
      </c>
      <c r="C51" s="443"/>
    </row>
    <row r="52" spans="1:3" ht="51.75" customHeight="1">
      <c r="A52" s="201" t="s">
        <v>504</v>
      </c>
      <c r="B52" s="202" t="s">
        <v>18</v>
      </c>
      <c r="C52" s="203" t="s">
        <v>19</v>
      </c>
    </row>
    <row r="53" spans="1:3" ht="32.25" customHeight="1">
      <c r="A53" s="187" t="s">
        <v>506</v>
      </c>
      <c r="B53" s="442" t="s">
        <v>507</v>
      </c>
      <c r="C53" s="443"/>
    </row>
    <row r="54" spans="1:3" ht="49.5" customHeight="1">
      <c r="A54" s="201" t="s">
        <v>506</v>
      </c>
      <c r="B54" s="202" t="s">
        <v>18</v>
      </c>
      <c r="C54" s="203" t="s">
        <v>19</v>
      </c>
    </row>
    <row r="55" spans="1:3" ht="18">
      <c r="A55" s="444" t="s">
        <v>245</v>
      </c>
      <c r="B55" s="445"/>
      <c r="C55" s="446"/>
    </row>
    <row r="56" spans="1:3" ht="40.5" customHeight="1">
      <c r="A56" s="187" t="s">
        <v>246</v>
      </c>
      <c r="B56" s="432" t="s">
        <v>247</v>
      </c>
      <c r="C56" s="452"/>
    </row>
    <row r="57" spans="1:3" ht="49.5" customHeight="1">
      <c r="A57" s="201" t="s">
        <v>246</v>
      </c>
      <c r="B57" s="202" t="s">
        <v>18</v>
      </c>
      <c r="C57" s="203" t="s">
        <v>19</v>
      </c>
    </row>
    <row r="58" spans="1:3" ht="31.5" customHeight="1">
      <c r="A58" s="444" t="s">
        <v>508</v>
      </c>
      <c r="B58" s="453"/>
      <c r="C58" s="454"/>
    </row>
    <row r="59" spans="1:3" ht="31.5" customHeight="1">
      <c r="A59" s="187" t="s">
        <v>195</v>
      </c>
      <c r="B59" s="432" t="s">
        <v>27</v>
      </c>
      <c r="C59" s="447"/>
    </row>
    <row r="60" spans="1:3" ht="40.5" customHeight="1">
      <c r="A60" s="201" t="s">
        <v>195</v>
      </c>
      <c r="B60" s="202" t="s">
        <v>30</v>
      </c>
      <c r="C60" s="204" t="s">
        <v>31</v>
      </c>
    </row>
    <row r="61" spans="1:3" ht="51.75" customHeight="1">
      <c r="A61" s="201" t="s">
        <v>195</v>
      </c>
      <c r="B61" s="202" t="s">
        <v>32</v>
      </c>
      <c r="C61" s="205" t="s">
        <v>19</v>
      </c>
    </row>
    <row r="62" spans="1:3" ht="80.25" customHeight="1">
      <c r="A62" s="201" t="s">
        <v>195</v>
      </c>
      <c r="B62" s="202" t="s">
        <v>248</v>
      </c>
      <c r="C62" s="205" t="s">
        <v>753</v>
      </c>
    </row>
    <row r="63" spans="1:3" ht="37.5" customHeight="1">
      <c r="A63" s="201" t="s">
        <v>195</v>
      </c>
      <c r="B63" s="202" t="s">
        <v>271</v>
      </c>
      <c r="C63" s="205" t="s">
        <v>272</v>
      </c>
    </row>
    <row r="64" spans="1:3" ht="21.75" customHeight="1">
      <c r="A64" s="201" t="s">
        <v>195</v>
      </c>
      <c r="B64" s="202" t="s">
        <v>273</v>
      </c>
      <c r="C64" s="205" t="s">
        <v>274</v>
      </c>
    </row>
    <row r="65" spans="1:3" ht="37.5" customHeight="1">
      <c r="A65" s="201" t="s">
        <v>195</v>
      </c>
      <c r="B65" s="202" t="s">
        <v>779</v>
      </c>
      <c r="C65" s="203" t="s">
        <v>275</v>
      </c>
    </row>
    <row r="66" spans="1:3" ht="35.25" customHeight="1">
      <c r="A66" s="201" t="s">
        <v>195</v>
      </c>
      <c r="B66" s="202" t="s">
        <v>780</v>
      </c>
      <c r="C66" s="203" t="s">
        <v>276</v>
      </c>
    </row>
    <row r="67" spans="1:3" ht="50.25" customHeight="1">
      <c r="A67" s="201" t="s">
        <v>195</v>
      </c>
      <c r="B67" s="202" t="s">
        <v>782</v>
      </c>
      <c r="C67" s="203" t="s">
        <v>249</v>
      </c>
    </row>
    <row r="68" spans="1:3" ht="52.5" customHeight="1">
      <c r="A68" s="201" t="s">
        <v>195</v>
      </c>
      <c r="B68" s="202" t="s">
        <v>781</v>
      </c>
      <c r="C68" s="203" t="s">
        <v>59</v>
      </c>
    </row>
    <row r="69" spans="1:3" ht="30" customHeight="1">
      <c r="A69" s="201" t="s">
        <v>195</v>
      </c>
      <c r="B69" s="202" t="s">
        <v>783</v>
      </c>
      <c r="C69" s="205" t="s">
        <v>277</v>
      </c>
    </row>
    <row r="70" spans="1:3" ht="39" customHeight="1">
      <c r="A70" s="419" t="s">
        <v>195</v>
      </c>
      <c r="B70" s="420" t="s">
        <v>798</v>
      </c>
      <c r="C70" s="421" t="s">
        <v>459</v>
      </c>
    </row>
    <row r="71" spans="1:3" ht="55.5" customHeight="1">
      <c r="A71" s="419" t="s">
        <v>195</v>
      </c>
      <c r="B71" s="420" t="s">
        <v>799</v>
      </c>
      <c r="C71" s="421" t="s">
        <v>460</v>
      </c>
    </row>
    <row r="72" spans="1:3" ht="48.75" customHeight="1">
      <c r="A72" s="201" t="s">
        <v>195</v>
      </c>
      <c r="B72" s="202" t="s">
        <v>787</v>
      </c>
      <c r="C72" s="205" t="s">
        <v>461</v>
      </c>
    </row>
    <row r="73" spans="1:3" ht="57" customHeight="1">
      <c r="A73" s="201" t="s">
        <v>195</v>
      </c>
      <c r="B73" s="202" t="s">
        <v>788</v>
      </c>
      <c r="C73" s="205" t="s">
        <v>462</v>
      </c>
    </row>
    <row r="74" spans="1:3" ht="79.5" customHeight="1">
      <c r="A74" s="201" t="s">
        <v>195</v>
      </c>
      <c r="B74" s="202" t="s">
        <v>789</v>
      </c>
      <c r="C74" s="205" t="s">
        <v>511</v>
      </c>
    </row>
    <row r="75" spans="1:3" ht="69.75" customHeight="1">
      <c r="A75" s="201" t="s">
        <v>195</v>
      </c>
      <c r="B75" s="202" t="s">
        <v>790</v>
      </c>
      <c r="C75" s="205" t="s">
        <v>250</v>
      </c>
    </row>
    <row r="76" spans="1:3" ht="47.25">
      <c r="A76" s="201" t="s">
        <v>195</v>
      </c>
      <c r="B76" s="202" t="s">
        <v>785</v>
      </c>
      <c r="C76" s="205" t="s">
        <v>61</v>
      </c>
    </row>
    <row r="77" spans="1:3" ht="59.25" customHeight="1">
      <c r="A77" s="201" t="s">
        <v>195</v>
      </c>
      <c r="B77" s="202" t="s">
        <v>786</v>
      </c>
      <c r="C77" s="205" t="s">
        <v>458</v>
      </c>
    </row>
    <row r="78" spans="1:3" ht="35.25" customHeight="1">
      <c r="A78" s="201" t="s">
        <v>195</v>
      </c>
      <c r="B78" s="202" t="s">
        <v>784</v>
      </c>
      <c r="C78" s="205" t="s">
        <v>184</v>
      </c>
    </row>
    <row r="79" spans="1:3" ht="18.75" customHeight="1">
      <c r="A79" s="201" t="s">
        <v>195</v>
      </c>
      <c r="B79" s="202" t="s">
        <v>791</v>
      </c>
      <c r="C79" s="205" t="s">
        <v>463</v>
      </c>
    </row>
    <row r="80" spans="1:3" ht="63">
      <c r="A80" s="201" t="s">
        <v>195</v>
      </c>
      <c r="B80" s="202" t="s">
        <v>792</v>
      </c>
      <c r="C80" s="205" t="s">
        <v>251</v>
      </c>
    </row>
    <row r="81" spans="1:3" ht="41.25" customHeight="1">
      <c r="A81" s="201" t="s">
        <v>195</v>
      </c>
      <c r="B81" s="202" t="s">
        <v>793</v>
      </c>
      <c r="C81" s="205" t="s">
        <v>156</v>
      </c>
    </row>
    <row r="82" spans="1:3" ht="31.5">
      <c r="A82" s="201" t="s">
        <v>195</v>
      </c>
      <c r="B82" s="202" t="s">
        <v>512</v>
      </c>
      <c r="C82" s="205" t="s">
        <v>755</v>
      </c>
    </row>
    <row r="83" spans="1:3" ht="113.25" customHeight="1">
      <c r="A83" s="201" t="s">
        <v>195</v>
      </c>
      <c r="B83" s="202" t="s">
        <v>157</v>
      </c>
      <c r="C83" s="205" t="s">
        <v>158</v>
      </c>
    </row>
    <row r="84" spans="1:3" ht="48" customHeight="1">
      <c r="A84" s="201" t="s">
        <v>195</v>
      </c>
      <c r="B84" s="202" t="s">
        <v>159</v>
      </c>
      <c r="C84" s="205" t="s">
        <v>160</v>
      </c>
    </row>
    <row r="85" spans="1:3" ht="27.75" customHeight="1">
      <c r="A85" s="187" t="s">
        <v>201</v>
      </c>
      <c r="B85" s="432" t="s">
        <v>161</v>
      </c>
      <c r="C85" s="432"/>
    </row>
    <row r="86" spans="1:3" ht="42" customHeight="1">
      <c r="A86" s="201" t="s">
        <v>201</v>
      </c>
      <c r="B86" s="202" t="s">
        <v>28</v>
      </c>
      <c r="C86" s="204" t="s">
        <v>29</v>
      </c>
    </row>
    <row r="87" spans="1:3" ht="31.5">
      <c r="A87" s="201" t="s">
        <v>201</v>
      </c>
      <c r="B87" s="202" t="s">
        <v>30</v>
      </c>
      <c r="C87" s="204" t="s">
        <v>162</v>
      </c>
    </row>
    <row r="88" spans="1:3" ht="48.75" customHeight="1">
      <c r="A88" s="201" t="s">
        <v>201</v>
      </c>
      <c r="B88" s="202" t="s">
        <v>32</v>
      </c>
      <c r="C88" s="205" t="s">
        <v>19</v>
      </c>
    </row>
    <row r="89" spans="1:3" ht="69.75" customHeight="1">
      <c r="A89" s="201" t="s">
        <v>201</v>
      </c>
      <c r="B89" s="202" t="s">
        <v>163</v>
      </c>
      <c r="C89" s="205" t="s">
        <v>164</v>
      </c>
    </row>
    <row r="90" spans="1:3" ht="54.75" customHeight="1">
      <c r="A90" s="201" t="s">
        <v>201</v>
      </c>
      <c r="B90" s="202" t="s">
        <v>509</v>
      </c>
      <c r="C90" s="205" t="s">
        <v>510</v>
      </c>
    </row>
    <row r="91" spans="1:3" ht="80.25" customHeight="1">
      <c r="A91" s="201" t="s">
        <v>201</v>
      </c>
      <c r="B91" s="202" t="s">
        <v>248</v>
      </c>
      <c r="C91" s="205" t="s">
        <v>754</v>
      </c>
    </row>
    <row r="92" spans="1:3" ht="36" customHeight="1">
      <c r="A92" s="201" t="s">
        <v>201</v>
      </c>
      <c r="B92" s="202" t="s">
        <v>271</v>
      </c>
      <c r="C92" s="205" t="s">
        <v>272</v>
      </c>
    </row>
    <row r="93" spans="1:3" ht="27" customHeight="1">
      <c r="A93" s="201" t="s">
        <v>201</v>
      </c>
      <c r="B93" s="202" t="s">
        <v>273</v>
      </c>
      <c r="C93" s="205" t="s">
        <v>274</v>
      </c>
    </row>
    <row r="94" spans="1:3" ht="42.75" customHeight="1">
      <c r="A94" s="187" t="s">
        <v>354</v>
      </c>
      <c r="B94" s="432" t="s">
        <v>165</v>
      </c>
      <c r="C94" s="447"/>
    </row>
    <row r="95" spans="1:3" ht="42" customHeight="1">
      <c r="A95" s="201" t="s">
        <v>354</v>
      </c>
      <c r="B95" s="202" t="s">
        <v>166</v>
      </c>
      <c r="C95" s="205" t="s">
        <v>167</v>
      </c>
    </row>
    <row r="96" spans="1:3" ht="66" customHeight="1">
      <c r="A96" s="201" t="s">
        <v>354</v>
      </c>
      <c r="B96" s="202" t="s">
        <v>168</v>
      </c>
      <c r="C96" s="205" t="s">
        <v>169</v>
      </c>
    </row>
    <row r="97" spans="1:3" ht="88.5" customHeight="1">
      <c r="A97" s="206" t="s">
        <v>354</v>
      </c>
      <c r="B97" s="206" t="s">
        <v>170</v>
      </c>
      <c r="C97" s="207" t="s">
        <v>323</v>
      </c>
    </row>
    <row r="98" spans="1:3" ht="90" customHeight="1">
      <c r="A98" s="201" t="s">
        <v>354</v>
      </c>
      <c r="B98" s="202" t="s">
        <v>171</v>
      </c>
      <c r="C98" s="207" t="s">
        <v>513</v>
      </c>
    </row>
    <row r="99" spans="1:3" ht="80.25" customHeight="1">
      <c r="A99" s="201" t="s">
        <v>354</v>
      </c>
      <c r="B99" s="202" t="s">
        <v>172</v>
      </c>
      <c r="C99" s="205" t="s">
        <v>466</v>
      </c>
    </row>
    <row r="100" spans="1:3" ht="60.75" customHeight="1">
      <c r="A100" s="201" t="s">
        <v>354</v>
      </c>
      <c r="B100" s="202" t="s">
        <v>467</v>
      </c>
      <c r="C100" s="205" t="s">
        <v>324</v>
      </c>
    </row>
    <row r="101" spans="1:3" ht="96" customHeight="1">
      <c r="A101" s="201" t="s">
        <v>354</v>
      </c>
      <c r="B101" s="202" t="s">
        <v>468</v>
      </c>
      <c r="C101" s="205" t="s">
        <v>469</v>
      </c>
    </row>
    <row r="102" spans="1:3" ht="33.75" customHeight="1">
      <c r="A102" s="201" t="s">
        <v>354</v>
      </c>
      <c r="B102" s="202" t="s">
        <v>30</v>
      </c>
      <c r="C102" s="204" t="s">
        <v>162</v>
      </c>
    </row>
    <row r="103" spans="1:3" ht="36.75" customHeight="1">
      <c r="A103" s="201" t="s">
        <v>354</v>
      </c>
      <c r="B103" s="202" t="s">
        <v>470</v>
      </c>
      <c r="C103" s="205" t="s">
        <v>471</v>
      </c>
    </row>
    <row r="104" spans="1:3" ht="100.5" customHeight="1">
      <c r="A104" s="201" t="s">
        <v>354</v>
      </c>
      <c r="B104" s="202" t="s">
        <v>472</v>
      </c>
      <c r="C104" s="205" t="s">
        <v>473</v>
      </c>
    </row>
    <row r="105" spans="1:3" ht="99" customHeight="1">
      <c r="A105" s="201" t="s">
        <v>354</v>
      </c>
      <c r="B105" s="202" t="s">
        <v>474</v>
      </c>
      <c r="C105" s="205" t="s">
        <v>475</v>
      </c>
    </row>
    <row r="106" spans="1:3" ht="113.25" customHeight="1">
      <c r="A106" s="201" t="s">
        <v>354</v>
      </c>
      <c r="B106" s="202" t="s">
        <v>476</v>
      </c>
      <c r="C106" s="205" t="s">
        <v>477</v>
      </c>
    </row>
    <row r="107" spans="1:3" ht="114" customHeight="1">
      <c r="A107" s="201" t="s">
        <v>354</v>
      </c>
      <c r="B107" s="202" t="s">
        <v>478</v>
      </c>
      <c r="C107" s="205" t="s">
        <v>205</v>
      </c>
    </row>
    <row r="108" spans="1:3" ht="66.75" customHeight="1">
      <c r="A108" s="201" t="s">
        <v>354</v>
      </c>
      <c r="B108" s="202" t="s">
        <v>206</v>
      </c>
      <c r="C108" s="205" t="s">
        <v>207</v>
      </c>
    </row>
    <row r="109" spans="1:3" ht="66.75" customHeight="1">
      <c r="A109" s="201" t="s">
        <v>354</v>
      </c>
      <c r="B109" s="202" t="s">
        <v>208</v>
      </c>
      <c r="C109" s="205" t="s">
        <v>209</v>
      </c>
    </row>
    <row r="110" spans="1:3" ht="41.25" customHeight="1">
      <c r="A110" s="201" t="s">
        <v>354</v>
      </c>
      <c r="B110" s="202" t="s">
        <v>210</v>
      </c>
      <c r="C110" s="205" t="s">
        <v>211</v>
      </c>
    </row>
    <row r="111" spans="1:3" ht="55.5" customHeight="1">
      <c r="A111" s="201" t="s">
        <v>354</v>
      </c>
      <c r="B111" s="202" t="s">
        <v>212</v>
      </c>
      <c r="C111" s="205" t="s">
        <v>213</v>
      </c>
    </row>
    <row r="112" spans="1:3" ht="52.5" customHeight="1">
      <c r="A112" s="201" t="s">
        <v>354</v>
      </c>
      <c r="B112" s="202" t="s">
        <v>214</v>
      </c>
      <c r="C112" s="205" t="s">
        <v>215</v>
      </c>
    </row>
    <row r="113" spans="1:3" ht="78.75" customHeight="1">
      <c r="A113" s="201" t="s">
        <v>354</v>
      </c>
      <c r="B113" s="202" t="s">
        <v>248</v>
      </c>
      <c r="C113" s="205" t="s">
        <v>754</v>
      </c>
    </row>
    <row r="114" spans="1:3" ht="53.25" customHeight="1">
      <c r="A114" s="208" t="s">
        <v>354</v>
      </c>
      <c r="B114" s="202" t="s">
        <v>32</v>
      </c>
      <c r="C114" s="205" t="s">
        <v>19</v>
      </c>
    </row>
    <row r="115" spans="1:3" ht="37.5" customHeight="1">
      <c r="A115" s="201" t="s">
        <v>354</v>
      </c>
      <c r="B115" s="202" t="s">
        <v>271</v>
      </c>
      <c r="C115" s="205" t="s">
        <v>272</v>
      </c>
    </row>
    <row r="116" spans="1:3" ht="27" customHeight="1">
      <c r="A116" s="201" t="s">
        <v>354</v>
      </c>
      <c r="B116" s="202" t="s">
        <v>273</v>
      </c>
      <c r="C116" s="205" t="s">
        <v>274</v>
      </c>
    </row>
    <row r="117" spans="1:3" ht="12.75">
      <c r="A117" s="448" t="s">
        <v>216</v>
      </c>
      <c r="B117" s="448"/>
      <c r="C117" s="448"/>
    </row>
    <row r="118" spans="1:3" ht="12.75">
      <c r="A118" s="449"/>
      <c r="B118" s="449"/>
      <c r="C118" s="449"/>
    </row>
    <row r="119" spans="1:3" ht="12.75">
      <c r="A119" s="449"/>
      <c r="B119" s="449"/>
      <c r="C119" s="449"/>
    </row>
  </sheetData>
  <sheetProtection/>
  <mergeCells count="25">
    <mergeCell ref="B94:C94"/>
    <mergeCell ref="A117:C119"/>
    <mergeCell ref="B28:C28"/>
    <mergeCell ref="B45:C45"/>
    <mergeCell ref="B53:C53"/>
    <mergeCell ref="B56:C56"/>
    <mergeCell ref="A58:C58"/>
    <mergeCell ref="B59:C59"/>
    <mergeCell ref="B48:C48"/>
    <mergeCell ref="B16:C16"/>
    <mergeCell ref="B22:C22"/>
    <mergeCell ref="B24:C24"/>
    <mergeCell ref="B26:C26"/>
    <mergeCell ref="B19:C19"/>
    <mergeCell ref="B85:C85"/>
    <mergeCell ref="B51:C51"/>
    <mergeCell ref="A55:C55"/>
    <mergeCell ref="A15:C15"/>
    <mergeCell ref="B3:C3"/>
    <mergeCell ref="B4:C4"/>
    <mergeCell ref="A9:D9"/>
    <mergeCell ref="A10:D10"/>
    <mergeCell ref="A11:C11"/>
    <mergeCell ref="B13:B14"/>
    <mergeCell ref="C13:C14"/>
  </mergeCells>
  <printOptions/>
  <pageMargins left="0.62" right="0.46" top="0.76" bottom="0.42" header="0.5" footer="0.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5"/>
  <sheetViews>
    <sheetView view="pageBreakPreview" zoomScaleSheetLayoutView="100" zoomScalePageLayoutView="0" workbookViewId="0" topLeftCell="A251">
      <selection activeCell="B254" sqref="B254"/>
    </sheetView>
  </sheetViews>
  <sheetFormatPr defaultColWidth="9.00390625" defaultRowHeight="12.75"/>
  <cols>
    <col min="1" max="1" width="4.125" style="0" customWidth="1"/>
    <col min="2" max="2" width="60.125" style="0" customWidth="1"/>
    <col min="3" max="3" width="11.875" style="0" customWidth="1"/>
    <col min="4" max="4" width="10.875" style="0" customWidth="1"/>
    <col min="5" max="5" width="13.375" style="0" customWidth="1"/>
    <col min="6" max="6" width="10.875" style="0" customWidth="1"/>
    <col min="7" max="7" width="13.125" style="0" customWidth="1"/>
  </cols>
  <sheetData>
    <row r="1" spans="1:7" ht="15">
      <c r="A1" s="364"/>
      <c r="B1" s="43"/>
      <c r="C1" s="428" t="s">
        <v>436</v>
      </c>
      <c r="D1" s="431"/>
      <c r="E1" s="431"/>
      <c r="F1" s="431"/>
      <c r="G1" s="431"/>
    </row>
    <row r="2" spans="1:7" ht="15">
      <c r="A2" s="364"/>
      <c r="B2" s="43"/>
      <c r="C2" s="428" t="s">
        <v>81</v>
      </c>
      <c r="D2" s="431"/>
      <c r="E2" s="431"/>
      <c r="F2" s="431"/>
      <c r="G2" s="431"/>
    </row>
    <row r="3" spans="1:7" ht="15">
      <c r="A3" s="364"/>
      <c r="B3" s="428" t="s">
        <v>80</v>
      </c>
      <c r="C3" s="429"/>
      <c r="D3" s="431"/>
      <c r="E3" s="431"/>
      <c r="F3" s="431"/>
      <c r="G3" s="431"/>
    </row>
    <row r="4" spans="1:7" ht="15">
      <c r="A4" s="364"/>
      <c r="B4" s="428" t="s">
        <v>775</v>
      </c>
      <c r="C4" s="428"/>
      <c r="D4" s="431"/>
      <c r="E4" s="431"/>
      <c r="F4" s="431"/>
      <c r="G4" s="431"/>
    </row>
    <row r="5" spans="1:7" ht="15">
      <c r="A5" s="364"/>
      <c r="B5" s="428" t="s">
        <v>776</v>
      </c>
      <c r="C5" s="428"/>
      <c r="D5" s="431"/>
      <c r="E5" s="431"/>
      <c r="F5" s="431"/>
      <c r="G5" s="431"/>
    </row>
    <row r="6" spans="1:7" ht="15">
      <c r="A6" s="364"/>
      <c r="B6" s="428" t="s">
        <v>757</v>
      </c>
      <c r="C6" s="428"/>
      <c r="D6" s="431"/>
      <c r="E6" s="431"/>
      <c r="F6" s="431"/>
      <c r="G6" s="431"/>
    </row>
    <row r="7" spans="1:7" ht="15">
      <c r="A7" s="364"/>
      <c r="B7" s="42"/>
      <c r="C7" s="42"/>
      <c r="D7" s="423"/>
      <c r="E7" s="423"/>
      <c r="F7" s="423"/>
      <c r="G7" s="423"/>
    </row>
    <row r="8" spans="1:7" ht="74.25" customHeight="1">
      <c r="A8" s="41"/>
      <c r="B8" s="490" t="s">
        <v>815</v>
      </c>
      <c r="C8" s="490"/>
      <c r="D8" s="490"/>
      <c r="E8" s="490"/>
      <c r="F8" s="490"/>
      <c r="G8" s="490"/>
    </row>
    <row r="9" spans="1:7" ht="36" customHeight="1">
      <c r="A9" s="5"/>
      <c r="B9" s="490"/>
      <c r="C9" s="490"/>
      <c r="D9" s="490"/>
      <c r="E9" s="490"/>
      <c r="F9" s="490"/>
      <c r="G9" s="10" t="s">
        <v>329</v>
      </c>
    </row>
    <row r="10" spans="1:7" ht="12.75">
      <c r="A10" s="491" t="s">
        <v>187</v>
      </c>
      <c r="B10" s="493" t="s">
        <v>188</v>
      </c>
      <c r="C10" s="495" t="s">
        <v>437</v>
      </c>
      <c r="D10" s="495" t="s">
        <v>438</v>
      </c>
      <c r="E10" s="495" t="s">
        <v>191</v>
      </c>
      <c r="F10" s="495" t="s">
        <v>192</v>
      </c>
      <c r="G10" s="488" t="s">
        <v>407</v>
      </c>
    </row>
    <row r="11" spans="1:7" ht="17.25" customHeight="1">
      <c r="A11" s="492"/>
      <c r="B11" s="494"/>
      <c r="C11" s="496"/>
      <c r="D11" s="496"/>
      <c r="E11" s="496"/>
      <c r="F11" s="496"/>
      <c r="G11" s="489"/>
    </row>
    <row r="12" spans="1:7" ht="12.75">
      <c r="A12" s="65" t="s">
        <v>131</v>
      </c>
      <c r="B12" s="66">
        <v>2</v>
      </c>
      <c r="C12" s="45" t="s">
        <v>132</v>
      </c>
      <c r="D12" s="45" t="s">
        <v>368</v>
      </c>
      <c r="E12" s="45" t="s">
        <v>133</v>
      </c>
      <c r="F12" s="45" t="s">
        <v>134</v>
      </c>
      <c r="G12" s="135">
        <v>7</v>
      </c>
    </row>
    <row r="13" spans="1:7" ht="15.75">
      <c r="A13" s="156" t="s">
        <v>193</v>
      </c>
      <c r="B13" s="157" t="s">
        <v>448</v>
      </c>
      <c r="C13" s="136" t="s">
        <v>369</v>
      </c>
      <c r="D13" s="136"/>
      <c r="E13" s="136"/>
      <c r="F13" s="136"/>
      <c r="G13" s="137">
        <f>G14+G18+G24+G49+G55+G59</f>
        <v>118237.73861</v>
      </c>
    </row>
    <row r="14" spans="1:7" ht="33" customHeight="1">
      <c r="A14" s="158"/>
      <c r="B14" s="159" t="s">
        <v>297</v>
      </c>
      <c r="C14" s="136" t="s">
        <v>369</v>
      </c>
      <c r="D14" s="136" t="s">
        <v>370</v>
      </c>
      <c r="E14" s="136"/>
      <c r="F14" s="136"/>
      <c r="G14" s="137">
        <f>G15</f>
        <v>3749.908</v>
      </c>
    </row>
    <row r="15" spans="1:7" ht="19.5" customHeight="1">
      <c r="A15" s="158"/>
      <c r="B15" s="63" t="s">
        <v>396</v>
      </c>
      <c r="C15" s="138" t="s">
        <v>369</v>
      </c>
      <c r="D15" s="138" t="s">
        <v>370</v>
      </c>
      <c r="E15" s="138" t="s">
        <v>533</v>
      </c>
      <c r="F15" s="138"/>
      <c r="G15" s="139">
        <f>G16</f>
        <v>3749.908</v>
      </c>
    </row>
    <row r="16" spans="1:7" ht="20.25" customHeight="1">
      <c r="A16" s="158"/>
      <c r="B16" s="64" t="s">
        <v>613</v>
      </c>
      <c r="C16" s="138" t="s">
        <v>369</v>
      </c>
      <c r="D16" s="138" t="s">
        <v>370</v>
      </c>
      <c r="E16" s="138" t="s">
        <v>534</v>
      </c>
      <c r="F16" s="138"/>
      <c r="G16" s="139">
        <f>G17</f>
        <v>3749.908</v>
      </c>
    </row>
    <row r="17" spans="1:7" ht="53.25" customHeight="1">
      <c r="A17" s="158"/>
      <c r="B17" s="64" t="s">
        <v>440</v>
      </c>
      <c r="C17" s="138" t="s">
        <v>369</v>
      </c>
      <c r="D17" s="138" t="s">
        <v>370</v>
      </c>
      <c r="E17" s="138" t="s">
        <v>534</v>
      </c>
      <c r="F17" s="138" t="s">
        <v>443</v>
      </c>
      <c r="G17" s="139">
        <v>3749.908</v>
      </c>
    </row>
    <row r="18" spans="1:7" ht="42.75" customHeight="1">
      <c r="A18" s="158"/>
      <c r="B18" s="160" t="s">
        <v>351</v>
      </c>
      <c r="C18" s="136" t="s">
        <v>369</v>
      </c>
      <c r="D18" s="136" t="s">
        <v>371</v>
      </c>
      <c r="E18" s="136"/>
      <c r="F18" s="136"/>
      <c r="G18" s="137">
        <f>G19</f>
        <v>2853.2129999999997</v>
      </c>
    </row>
    <row r="19" spans="1:7" ht="15.75" customHeight="1">
      <c r="A19" s="158"/>
      <c r="B19" s="161" t="s">
        <v>396</v>
      </c>
      <c r="C19" s="138" t="s">
        <v>369</v>
      </c>
      <c r="D19" s="138" t="s">
        <v>371</v>
      </c>
      <c r="E19" s="138" t="s">
        <v>533</v>
      </c>
      <c r="F19" s="138"/>
      <c r="G19" s="139">
        <f>G20</f>
        <v>2853.2129999999997</v>
      </c>
    </row>
    <row r="20" spans="1:7" ht="54" customHeight="1">
      <c r="A20" s="158"/>
      <c r="B20" s="162" t="s">
        <v>594</v>
      </c>
      <c r="C20" s="138" t="s">
        <v>369</v>
      </c>
      <c r="D20" s="138" t="s">
        <v>371</v>
      </c>
      <c r="E20" s="138" t="s">
        <v>515</v>
      </c>
      <c r="F20" s="138"/>
      <c r="G20" s="139">
        <f>G21+G22+G23</f>
        <v>2853.2129999999997</v>
      </c>
    </row>
    <row r="21" spans="1:7" ht="55.5" customHeight="1">
      <c r="A21" s="158"/>
      <c r="B21" s="64" t="s">
        <v>440</v>
      </c>
      <c r="C21" s="138" t="s">
        <v>369</v>
      </c>
      <c r="D21" s="138" t="s">
        <v>371</v>
      </c>
      <c r="E21" s="138" t="s">
        <v>515</v>
      </c>
      <c r="F21" s="138" t="s">
        <v>443</v>
      </c>
      <c r="G21" s="139">
        <v>1779.213</v>
      </c>
    </row>
    <row r="22" spans="1:7" ht="27" customHeight="1">
      <c r="A22" s="158"/>
      <c r="B22" s="64" t="s">
        <v>441</v>
      </c>
      <c r="C22" s="138" t="s">
        <v>369</v>
      </c>
      <c r="D22" s="138" t="s">
        <v>371</v>
      </c>
      <c r="E22" s="138" t="s">
        <v>515</v>
      </c>
      <c r="F22" s="138" t="s">
        <v>444</v>
      </c>
      <c r="G22" s="139">
        <v>1072</v>
      </c>
    </row>
    <row r="23" spans="1:7" ht="18.75" customHeight="1">
      <c r="A23" s="158"/>
      <c r="B23" s="64" t="s">
        <v>442</v>
      </c>
      <c r="C23" s="138" t="s">
        <v>369</v>
      </c>
      <c r="D23" s="138" t="s">
        <v>371</v>
      </c>
      <c r="E23" s="138" t="s">
        <v>515</v>
      </c>
      <c r="F23" s="138" t="s">
        <v>445</v>
      </c>
      <c r="G23" s="139">
        <v>2</v>
      </c>
    </row>
    <row r="24" spans="1:7" ht="43.5" customHeight="1">
      <c r="A24" s="158"/>
      <c r="B24" s="159" t="s">
        <v>203</v>
      </c>
      <c r="C24" s="136" t="s">
        <v>369</v>
      </c>
      <c r="D24" s="136" t="s">
        <v>372</v>
      </c>
      <c r="E24" s="136"/>
      <c r="F24" s="136"/>
      <c r="G24" s="137">
        <f>G25+G32+G37</f>
        <v>32918.189</v>
      </c>
    </row>
    <row r="25" spans="1:7" ht="15.75" customHeight="1">
      <c r="A25" s="158"/>
      <c r="B25" s="63" t="s">
        <v>396</v>
      </c>
      <c r="C25" s="138" t="s">
        <v>369</v>
      </c>
      <c r="D25" s="138" t="s">
        <v>372</v>
      </c>
      <c r="E25" s="138" t="s">
        <v>693</v>
      </c>
      <c r="F25" s="138"/>
      <c r="G25" s="139">
        <f>G26+G29</f>
        <v>27030.765</v>
      </c>
    </row>
    <row r="26" spans="1:7" ht="52.5" customHeight="1">
      <c r="A26" s="158"/>
      <c r="B26" s="291" t="s">
        <v>594</v>
      </c>
      <c r="C26" s="138" t="s">
        <v>369</v>
      </c>
      <c r="D26" s="138" t="s">
        <v>372</v>
      </c>
      <c r="E26" s="138" t="s">
        <v>515</v>
      </c>
      <c r="F26" s="138"/>
      <c r="G26" s="139">
        <f>G27+G28</f>
        <v>25916.765</v>
      </c>
    </row>
    <row r="27" spans="1:7" ht="52.5" customHeight="1">
      <c r="A27" s="158"/>
      <c r="B27" s="64" t="s">
        <v>440</v>
      </c>
      <c r="C27" s="138" t="s">
        <v>369</v>
      </c>
      <c r="D27" s="138" t="s">
        <v>372</v>
      </c>
      <c r="E27" s="138" t="s">
        <v>515</v>
      </c>
      <c r="F27" s="138" t="s">
        <v>443</v>
      </c>
      <c r="G27" s="139">
        <v>22992.765</v>
      </c>
    </row>
    <row r="28" spans="1:7" ht="28.5" customHeight="1">
      <c r="A28" s="158"/>
      <c r="B28" s="64" t="s">
        <v>441</v>
      </c>
      <c r="C28" s="138" t="s">
        <v>369</v>
      </c>
      <c r="D28" s="138" t="s">
        <v>372</v>
      </c>
      <c r="E28" s="138" t="s">
        <v>515</v>
      </c>
      <c r="F28" s="138" t="s">
        <v>444</v>
      </c>
      <c r="G28" s="139">
        <v>2924</v>
      </c>
    </row>
    <row r="29" spans="1:7" ht="55.5" customHeight="1">
      <c r="A29" s="158"/>
      <c r="B29" s="166" t="s">
        <v>694</v>
      </c>
      <c r="C29" s="138" t="s">
        <v>369</v>
      </c>
      <c r="D29" s="138" t="s">
        <v>372</v>
      </c>
      <c r="E29" s="138" t="s">
        <v>535</v>
      </c>
      <c r="F29" s="138"/>
      <c r="G29" s="139">
        <f>G30+G31</f>
        <v>1114</v>
      </c>
    </row>
    <row r="30" spans="1:7" ht="55.5" customHeight="1">
      <c r="A30" s="158"/>
      <c r="B30" s="64" t="s">
        <v>440</v>
      </c>
      <c r="C30" s="138" t="s">
        <v>369</v>
      </c>
      <c r="D30" s="138" t="s">
        <v>372</v>
      </c>
      <c r="E30" s="138" t="s">
        <v>535</v>
      </c>
      <c r="F30" s="138" t="s">
        <v>443</v>
      </c>
      <c r="G30" s="139">
        <v>795.9</v>
      </c>
    </row>
    <row r="31" spans="1:7" ht="27" customHeight="1">
      <c r="A31" s="158"/>
      <c r="B31" s="64" t="s">
        <v>441</v>
      </c>
      <c r="C31" s="138" t="s">
        <v>369</v>
      </c>
      <c r="D31" s="138" t="s">
        <v>372</v>
      </c>
      <c r="E31" s="138" t="s">
        <v>535</v>
      </c>
      <c r="F31" s="138" t="s">
        <v>444</v>
      </c>
      <c r="G31" s="139">
        <v>318.1</v>
      </c>
    </row>
    <row r="32" spans="1:7" ht="40.5" customHeight="1">
      <c r="A32" s="158"/>
      <c r="B32" s="289" t="s">
        <v>104</v>
      </c>
      <c r="C32" s="138" t="s">
        <v>369</v>
      </c>
      <c r="D32" s="138" t="s">
        <v>372</v>
      </c>
      <c r="E32" s="138" t="s">
        <v>724</v>
      </c>
      <c r="F32" s="138"/>
      <c r="G32" s="139">
        <f>G35</f>
        <v>3461.424</v>
      </c>
    </row>
    <row r="33" spans="1:7" ht="20.25" customHeight="1">
      <c r="A33" s="158"/>
      <c r="B33" s="290" t="s">
        <v>377</v>
      </c>
      <c r="C33" s="138" t="s">
        <v>369</v>
      </c>
      <c r="D33" s="138" t="s">
        <v>372</v>
      </c>
      <c r="E33" s="138" t="s">
        <v>660</v>
      </c>
      <c r="F33" s="138"/>
      <c r="G33" s="139">
        <f>G34</f>
        <v>3461.424</v>
      </c>
    </row>
    <row r="34" spans="1:7" ht="16.5" customHeight="1">
      <c r="A34" s="158"/>
      <c r="B34" s="290" t="s">
        <v>690</v>
      </c>
      <c r="C34" s="138" t="s">
        <v>369</v>
      </c>
      <c r="D34" s="138" t="s">
        <v>372</v>
      </c>
      <c r="E34" s="138" t="s">
        <v>660</v>
      </c>
      <c r="F34" s="138"/>
      <c r="G34" s="139">
        <f>G35</f>
        <v>3461.424</v>
      </c>
    </row>
    <row r="35" spans="1:7" ht="52.5" customHeight="1">
      <c r="A35" s="158"/>
      <c r="B35" s="290" t="s">
        <v>594</v>
      </c>
      <c r="C35" s="138" t="s">
        <v>369</v>
      </c>
      <c r="D35" s="138" t="s">
        <v>372</v>
      </c>
      <c r="E35" s="138" t="s">
        <v>691</v>
      </c>
      <c r="F35" s="138"/>
      <c r="G35" s="139">
        <f>G36</f>
        <v>3461.424</v>
      </c>
    </row>
    <row r="36" spans="1:7" ht="54.75" customHeight="1">
      <c r="A36" s="158"/>
      <c r="B36" s="179" t="s">
        <v>440</v>
      </c>
      <c r="C36" s="138" t="s">
        <v>369</v>
      </c>
      <c r="D36" s="138" t="s">
        <v>372</v>
      </c>
      <c r="E36" s="138" t="s">
        <v>691</v>
      </c>
      <c r="F36" s="138" t="s">
        <v>443</v>
      </c>
      <c r="G36" s="139">
        <v>3461.424</v>
      </c>
    </row>
    <row r="37" spans="1:7" ht="29.25" customHeight="1">
      <c r="A37" s="158"/>
      <c r="B37" s="64" t="s">
        <v>666</v>
      </c>
      <c r="C37" s="138" t="s">
        <v>369</v>
      </c>
      <c r="D37" s="138" t="s">
        <v>372</v>
      </c>
      <c r="E37" s="138" t="s">
        <v>529</v>
      </c>
      <c r="F37" s="138"/>
      <c r="G37" s="139">
        <f>G38+G42</f>
        <v>2426</v>
      </c>
    </row>
    <row r="38" spans="1:7" ht="18" customHeight="1">
      <c r="A38" s="158"/>
      <c r="B38" s="64" t="s">
        <v>616</v>
      </c>
      <c r="C38" s="138" t="s">
        <v>369</v>
      </c>
      <c r="D38" s="138" t="s">
        <v>372</v>
      </c>
      <c r="E38" s="138" t="s">
        <v>617</v>
      </c>
      <c r="F38" s="138"/>
      <c r="G38" s="139">
        <f>G39</f>
        <v>955</v>
      </c>
    </row>
    <row r="39" spans="1:7" ht="34.5" customHeight="1">
      <c r="A39" s="158"/>
      <c r="B39" s="63" t="s">
        <v>618</v>
      </c>
      <c r="C39" s="138" t="s">
        <v>369</v>
      </c>
      <c r="D39" s="138" t="s">
        <v>372</v>
      </c>
      <c r="E39" s="138" t="s">
        <v>699</v>
      </c>
      <c r="F39" s="138"/>
      <c r="G39" s="139">
        <f>G40+G41</f>
        <v>955</v>
      </c>
    </row>
    <row r="40" spans="1:7" ht="53.25" customHeight="1">
      <c r="A40" s="158"/>
      <c r="B40" s="64" t="s">
        <v>440</v>
      </c>
      <c r="C40" s="138" t="s">
        <v>369</v>
      </c>
      <c r="D40" s="138" t="s">
        <v>372</v>
      </c>
      <c r="E40" s="138" t="s">
        <v>536</v>
      </c>
      <c r="F40" s="138" t="s">
        <v>443</v>
      </c>
      <c r="G40" s="139">
        <v>796</v>
      </c>
    </row>
    <row r="41" spans="1:7" ht="27" customHeight="1">
      <c r="A41" s="158"/>
      <c r="B41" s="64" t="s">
        <v>441</v>
      </c>
      <c r="C41" s="138" t="s">
        <v>369</v>
      </c>
      <c r="D41" s="138" t="s">
        <v>372</v>
      </c>
      <c r="E41" s="138" t="s">
        <v>536</v>
      </c>
      <c r="F41" s="138" t="s">
        <v>444</v>
      </c>
      <c r="G41" s="139">
        <v>159</v>
      </c>
    </row>
    <row r="42" spans="1:7" ht="18" customHeight="1">
      <c r="A42" s="158"/>
      <c r="B42" s="64" t="s">
        <v>611</v>
      </c>
      <c r="C42" s="138" t="s">
        <v>369</v>
      </c>
      <c r="D42" s="138" t="s">
        <v>372</v>
      </c>
      <c r="E42" s="138" t="s">
        <v>530</v>
      </c>
      <c r="F42" s="138"/>
      <c r="G42" s="139">
        <f>G43+G46</f>
        <v>1471</v>
      </c>
    </row>
    <row r="43" spans="1:7" ht="52.5" customHeight="1">
      <c r="A43" s="158"/>
      <c r="B43" s="64" t="s">
        <v>619</v>
      </c>
      <c r="C43" s="138" t="s">
        <v>369</v>
      </c>
      <c r="D43" s="138" t="s">
        <v>372</v>
      </c>
      <c r="E43" s="138" t="s">
        <v>537</v>
      </c>
      <c r="F43" s="138"/>
      <c r="G43" s="139">
        <f>G44+G45</f>
        <v>993</v>
      </c>
    </row>
    <row r="44" spans="1:7" ht="54" customHeight="1">
      <c r="A44" s="158"/>
      <c r="B44" s="64" t="s">
        <v>440</v>
      </c>
      <c r="C44" s="138" t="s">
        <v>369</v>
      </c>
      <c r="D44" s="138" t="s">
        <v>372</v>
      </c>
      <c r="E44" s="138" t="s">
        <v>537</v>
      </c>
      <c r="F44" s="138" t="s">
        <v>443</v>
      </c>
      <c r="G44" s="139">
        <v>796</v>
      </c>
    </row>
    <row r="45" spans="1:7" ht="27" customHeight="1">
      <c r="A45" s="158"/>
      <c r="B45" s="64" t="s">
        <v>441</v>
      </c>
      <c r="C45" s="138" t="s">
        <v>369</v>
      </c>
      <c r="D45" s="138" t="s">
        <v>372</v>
      </c>
      <c r="E45" s="138" t="s">
        <v>537</v>
      </c>
      <c r="F45" s="138" t="s">
        <v>444</v>
      </c>
      <c r="G45" s="139">
        <v>197</v>
      </c>
    </row>
    <row r="46" spans="1:7" ht="56.25" customHeight="1">
      <c r="A46" s="158"/>
      <c r="B46" s="64" t="s">
        <v>620</v>
      </c>
      <c r="C46" s="138" t="s">
        <v>369</v>
      </c>
      <c r="D46" s="138" t="s">
        <v>372</v>
      </c>
      <c r="E46" s="138" t="s">
        <v>538</v>
      </c>
      <c r="F46" s="138"/>
      <c r="G46" s="139">
        <f>G47+G48</f>
        <v>478</v>
      </c>
    </row>
    <row r="47" spans="1:7" ht="53.25" customHeight="1">
      <c r="A47" s="158"/>
      <c r="B47" s="64" t="s">
        <v>440</v>
      </c>
      <c r="C47" s="138" t="s">
        <v>369</v>
      </c>
      <c r="D47" s="138" t="s">
        <v>372</v>
      </c>
      <c r="E47" s="138" t="s">
        <v>538</v>
      </c>
      <c r="F47" s="138" t="s">
        <v>443</v>
      </c>
      <c r="G47" s="139">
        <v>398</v>
      </c>
    </row>
    <row r="48" spans="1:7" ht="27" customHeight="1">
      <c r="A48" s="158"/>
      <c r="B48" s="64" t="s">
        <v>441</v>
      </c>
      <c r="C48" s="138" t="s">
        <v>369</v>
      </c>
      <c r="D48" s="138" t="s">
        <v>372</v>
      </c>
      <c r="E48" s="138" t="s">
        <v>538</v>
      </c>
      <c r="F48" s="138" t="s">
        <v>444</v>
      </c>
      <c r="G48" s="139">
        <v>80</v>
      </c>
    </row>
    <row r="49" spans="1:7" ht="29.25" customHeight="1">
      <c r="A49" s="158"/>
      <c r="B49" s="164" t="s">
        <v>197</v>
      </c>
      <c r="C49" s="292" t="s">
        <v>369</v>
      </c>
      <c r="D49" s="292" t="s">
        <v>107</v>
      </c>
      <c r="E49" s="136"/>
      <c r="F49" s="136"/>
      <c r="G49" s="140">
        <f>G51</f>
        <v>11734.251</v>
      </c>
    </row>
    <row r="50" spans="1:7" ht="16.5" customHeight="1">
      <c r="A50" s="158"/>
      <c r="B50" s="64" t="s">
        <v>396</v>
      </c>
      <c r="C50" s="142" t="s">
        <v>369</v>
      </c>
      <c r="D50" s="142" t="s">
        <v>107</v>
      </c>
      <c r="E50" s="138" t="s">
        <v>549</v>
      </c>
      <c r="F50" s="138"/>
      <c r="G50" s="141">
        <f>G51</f>
        <v>11734.251</v>
      </c>
    </row>
    <row r="51" spans="1:7" ht="54" customHeight="1">
      <c r="A51" s="158"/>
      <c r="B51" s="63" t="s">
        <v>594</v>
      </c>
      <c r="C51" s="142" t="s">
        <v>369</v>
      </c>
      <c r="D51" s="142" t="s">
        <v>107</v>
      </c>
      <c r="E51" s="138" t="s">
        <v>515</v>
      </c>
      <c r="F51" s="138"/>
      <c r="G51" s="141">
        <f>G52+G53+G54</f>
        <v>11734.251</v>
      </c>
    </row>
    <row r="52" spans="1:7" ht="54" customHeight="1">
      <c r="A52" s="158"/>
      <c r="B52" s="64" t="s">
        <v>440</v>
      </c>
      <c r="C52" s="142" t="s">
        <v>369</v>
      </c>
      <c r="D52" s="142" t="s">
        <v>107</v>
      </c>
      <c r="E52" s="138" t="s">
        <v>515</v>
      </c>
      <c r="F52" s="138" t="s">
        <v>443</v>
      </c>
      <c r="G52" s="141">
        <f>6784.884+3454.277</f>
        <v>10239.161</v>
      </c>
    </row>
    <row r="53" spans="1:7" ht="25.5" customHeight="1">
      <c r="A53" s="158"/>
      <c r="B53" s="64" t="s">
        <v>441</v>
      </c>
      <c r="C53" s="142" t="s">
        <v>369</v>
      </c>
      <c r="D53" s="142" t="s">
        <v>107</v>
      </c>
      <c r="E53" s="138" t="s">
        <v>515</v>
      </c>
      <c r="F53" s="138" t="s">
        <v>444</v>
      </c>
      <c r="G53" s="141">
        <f>749.09+720</f>
        <v>1469.0900000000001</v>
      </c>
    </row>
    <row r="54" spans="1:7" ht="15.75" customHeight="1">
      <c r="A54" s="158"/>
      <c r="B54" s="165" t="s">
        <v>442</v>
      </c>
      <c r="C54" s="142" t="s">
        <v>369</v>
      </c>
      <c r="D54" s="142" t="s">
        <v>107</v>
      </c>
      <c r="E54" s="142" t="s">
        <v>515</v>
      </c>
      <c r="F54" s="142" t="s">
        <v>445</v>
      </c>
      <c r="G54" s="143">
        <f>11+15</f>
        <v>26</v>
      </c>
    </row>
    <row r="55" spans="1:7" ht="15.75" customHeight="1">
      <c r="A55" s="158"/>
      <c r="B55" s="160" t="s">
        <v>144</v>
      </c>
      <c r="C55" s="136" t="s">
        <v>369</v>
      </c>
      <c r="D55" s="136" t="s">
        <v>344</v>
      </c>
      <c r="E55" s="136"/>
      <c r="F55" s="136"/>
      <c r="G55" s="137">
        <f>G56</f>
        <v>500</v>
      </c>
    </row>
    <row r="56" spans="1:7" ht="17.25" customHeight="1">
      <c r="A56" s="158"/>
      <c r="B56" s="161" t="s">
        <v>396</v>
      </c>
      <c r="C56" s="138" t="s">
        <v>369</v>
      </c>
      <c r="D56" s="138" t="s">
        <v>344</v>
      </c>
      <c r="E56" s="138" t="s">
        <v>533</v>
      </c>
      <c r="F56" s="138"/>
      <c r="G56" s="139">
        <f>G57</f>
        <v>500</v>
      </c>
    </row>
    <row r="57" spans="1:7" ht="20.25" customHeight="1">
      <c r="A57" s="158"/>
      <c r="B57" s="63" t="s">
        <v>621</v>
      </c>
      <c r="C57" s="138" t="s">
        <v>369</v>
      </c>
      <c r="D57" s="138" t="s">
        <v>344</v>
      </c>
      <c r="E57" s="138" t="s">
        <v>539</v>
      </c>
      <c r="F57" s="138"/>
      <c r="G57" s="139">
        <f>G58</f>
        <v>500</v>
      </c>
    </row>
    <row r="58" spans="1:7" ht="20.25" customHeight="1">
      <c r="A58" s="158"/>
      <c r="B58" s="64" t="s">
        <v>442</v>
      </c>
      <c r="C58" s="138" t="s">
        <v>369</v>
      </c>
      <c r="D58" s="138" t="s">
        <v>344</v>
      </c>
      <c r="E58" s="138" t="s">
        <v>539</v>
      </c>
      <c r="F58" s="138" t="s">
        <v>445</v>
      </c>
      <c r="G58" s="139">
        <v>500</v>
      </c>
    </row>
    <row r="59" spans="1:7" ht="18.75" customHeight="1">
      <c r="A59" s="158"/>
      <c r="B59" s="159" t="s">
        <v>145</v>
      </c>
      <c r="C59" s="136" t="s">
        <v>369</v>
      </c>
      <c r="D59" s="136" t="s">
        <v>300</v>
      </c>
      <c r="E59" s="136"/>
      <c r="F59" s="136"/>
      <c r="G59" s="144">
        <f>G60+G66+G77+G106+G101</f>
        <v>66482.17761</v>
      </c>
    </row>
    <row r="60" spans="1:7" ht="52.5" customHeight="1">
      <c r="A60" s="158"/>
      <c r="B60" s="64" t="s">
        <v>872</v>
      </c>
      <c r="C60" s="138" t="s">
        <v>369</v>
      </c>
      <c r="D60" s="138" t="s">
        <v>300</v>
      </c>
      <c r="E60" s="138" t="s">
        <v>700</v>
      </c>
      <c r="F60" s="138"/>
      <c r="G60" s="151">
        <f>G61+G64</f>
        <v>278.644</v>
      </c>
    </row>
    <row r="61" spans="1:7" ht="39.75" customHeight="1">
      <c r="A61" s="158"/>
      <c r="B61" s="64" t="s">
        <v>540</v>
      </c>
      <c r="C61" s="138" t="s">
        <v>369</v>
      </c>
      <c r="D61" s="138" t="s">
        <v>300</v>
      </c>
      <c r="E61" s="138" t="s">
        <v>701</v>
      </c>
      <c r="F61" s="138"/>
      <c r="G61" s="151">
        <f>G62</f>
        <v>120.544</v>
      </c>
    </row>
    <row r="62" spans="1:7" ht="18" customHeight="1">
      <c r="A62" s="158"/>
      <c r="B62" s="63" t="s">
        <v>442</v>
      </c>
      <c r="C62" s="138" t="s">
        <v>369</v>
      </c>
      <c r="D62" s="138" t="s">
        <v>300</v>
      </c>
      <c r="E62" s="138" t="s">
        <v>701</v>
      </c>
      <c r="F62" s="138" t="s">
        <v>445</v>
      </c>
      <c r="G62" s="151">
        <v>120.544</v>
      </c>
    </row>
    <row r="63" spans="1:7" ht="60" customHeight="1" hidden="1">
      <c r="A63" s="158"/>
      <c r="B63" s="177" t="s">
        <v>183</v>
      </c>
      <c r="C63" s="293"/>
      <c r="D63" s="293"/>
      <c r="E63" s="293"/>
      <c r="F63" s="138"/>
      <c r="G63" s="151"/>
    </row>
    <row r="64" spans="1:7" ht="42" customHeight="1">
      <c r="A64" s="158"/>
      <c r="B64" s="64" t="s">
        <v>542</v>
      </c>
      <c r="C64" s="138" t="s">
        <v>369</v>
      </c>
      <c r="D64" s="138" t="s">
        <v>300</v>
      </c>
      <c r="E64" s="138" t="s">
        <v>702</v>
      </c>
      <c r="F64" s="138"/>
      <c r="G64" s="151">
        <f>G65</f>
        <v>158.1</v>
      </c>
    </row>
    <row r="65" spans="1:7" ht="18" customHeight="1">
      <c r="A65" s="158"/>
      <c r="B65" s="63" t="s">
        <v>442</v>
      </c>
      <c r="C65" s="138" t="s">
        <v>369</v>
      </c>
      <c r="D65" s="138" t="s">
        <v>300</v>
      </c>
      <c r="E65" s="138" t="s">
        <v>702</v>
      </c>
      <c r="F65" s="138" t="s">
        <v>445</v>
      </c>
      <c r="G65" s="151">
        <v>158.1</v>
      </c>
    </row>
    <row r="66" spans="1:7" ht="16.5" customHeight="1">
      <c r="A66" s="158"/>
      <c r="B66" s="63" t="s">
        <v>396</v>
      </c>
      <c r="C66" s="138" t="s">
        <v>369</v>
      </c>
      <c r="D66" s="138" t="s">
        <v>300</v>
      </c>
      <c r="E66" s="138" t="s">
        <v>533</v>
      </c>
      <c r="F66" s="138"/>
      <c r="G66" s="139">
        <f>G67+G69+G73+G75</f>
        <v>18921.63461</v>
      </c>
    </row>
    <row r="67" spans="1:7" ht="39.75" customHeight="1">
      <c r="A67" s="158"/>
      <c r="B67" s="63" t="s">
        <v>624</v>
      </c>
      <c r="C67" s="138" t="s">
        <v>369</v>
      </c>
      <c r="D67" s="138" t="s">
        <v>300</v>
      </c>
      <c r="E67" s="138" t="s">
        <v>544</v>
      </c>
      <c r="F67" s="138"/>
      <c r="G67" s="139">
        <f>G68</f>
        <v>500</v>
      </c>
    </row>
    <row r="68" spans="1:7" ht="28.5" customHeight="1">
      <c r="A68" s="158"/>
      <c r="B68" s="64" t="s">
        <v>441</v>
      </c>
      <c r="C68" s="138" t="s">
        <v>369</v>
      </c>
      <c r="D68" s="138" t="s">
        <v>300</v>
      </c>
      <c r="E68" s="138" t="s">
        <v>544</v>
      </c>
      <c r="F68" s="138" t="s">
        <v>444</v>
      </c>
      <c r="G68" s="139">
        <v>500</v>
      </c>
    </row>
    <row r="69" spans="1:7" ht="39" customHeight="1">
      <c r="A69" s="158"/>
      <c r="B69" s="289" t="s">
        <v>625</v>
      </c>
      <c r="C69" s="138" t="s">
        <v>369</v>
      </c>
      <c r="D69" s="138" t="s">
        <v>300</v>
      </c>
      <c r="E69" s="138" t="s">
        <v>545</v>
      </c>
      <c r="F69" s="138"/>
      <c r="G69" s="139">
        <f>G70+G71+G72</f>
        <v>17606.93461</v>
      </c>
    </row>
    <row r="70" spans="1:7" ht="52.5" customHeight="1">
      <c r="A70" s="158"/>
      <c r="B70" s="64" t="s">
        <v>440</v>
      </c>
      <c r="C70" s="138" t="s">
        <v>369</v>
      </c>
      <c r="D70" s="138" t="s">
        <v>300</v>
      </c>
      <c r="E70" s="138" t="s">
        <v>545</v>
      </c>
      <c r="F70" s="138" t="s">
        <v>443</v>
      </c>
      <c r="G70" s="141">
        <v>12575.75049</v>
      </c>
    </row>
    <row r="71" spans="1:7" ht="29.25" customHeight="1">
      <c r="A71" s="158"/>
      <c r="B71" s="64" t="s">
        <v>441</v>
      </c>
      <c r="C71" s="138" t="s">
        <v>369</v>
      </c>
      <c r="D71" s="138" t="s">
        <v>300</v>
      </c>
      <c r="E71" s="138" t="s">
        <v>545</v>
      </c>
      <c r="F71" s="138" t="s">
        <v>444</v>
      </c>
      <c r="G71" s="141">
        <v>4831.18412</v>
      </c>
    </row>
    <row r="72" spans="1:7" ht="16.5" customHeight="1">
      <c r="A72" s="158"/>
      <c r="B72" s="64" t="s">
        <v>442</v>
      </c>
      <c r="C72" s="138" t="s">
        <v>369</v>
      </c>
      <c r="D72" s="138" t="s">
        <v>300</v>
      </c>
      <c r="E72" s="138" t="s">
        <v>545</v>
      </c>
      <c r="F72" s="138" t="s">
        <v>445</v>
      </c>
      <c r="G72" s="141">
        <v>200</v>
      </c>
    </row>
    <row r="73" spans="1:7" ht="51" customHeight="1">
      <c r="A73" s="158"/>
      <c r="B73" s="166" t="s">
        <v>626</v>
      </c>
      <c r="C73" s="138" t="s">
        <v>369</v>
      </c>
      <c r="D73" s="138" t="s">
        <v>300</v>
      </c>
      <c r="E73" s="138" t="s">
        <v>546</v>
      </c>
      <c r="F73" s="138"/>
      <c r="G73" s="139">
        <f>G74</f>
        <v>37.3</v>
      </c>
    </row>
    <row r="74" spans="1:7" ht="26.25" customHeight="1">
      <c r="A74" s="158"/>
      <c r="B74" s="64" t="s">
        <v>441</v>
      </c>
      <c r="C74" s="138" t="s">
        <v>369</v>
      </c>
      <c r="D74" s="138" t="s">
        <v>300</v>
      </c>
      <c r="E74" s="138" t="s">
        <v>546</v>
      </c>
      <c r="F74" s="138" t="s">
        <v>444</v>
      </c>
      <c r="G74" s="139">
        <v>37.3</v>
      </c>
    </row>
    <row r="75" spans="1:7" ht="42.75" customHeight="1">
      <c r="A75" s="158"/>
      <c r="B75" s="166" t="s">
        <v>627</v>
      </c>
      <c r="C75" s="138" t="s">
        <v>369</v>
      </c>
      <c r="D75" s="138" t="s">
        <v>300</v>
      </c>
      <c r="E75" s="138" t="s">
        <v>547</v>
      </c>
      <c r="F75" s="138"/>
      <c r="G75" s="139">
        <f>G76</f>
        <v>777.4</v>
      </c>
    </row>
    <row r="76" spans="1:7" ht="16.5" customHeight="1">
      <c r="A76" s="158"/>
      <c r="B76" s="64" t="s">
        <v>442</v>
      </c>
      <c r="C76" s="138" t="s">
        <v>369</v>
      </c>
      <c r="D76" s="138" t="s">
        <v>300</v>
      </c>
      <c r="E76" s="138" t="s">
        <v>547</v>
      </c>
      <c r="F76" s="138" t="s">
        <v>445</v>
      </c>
      <c r="G76" s="141">
        <v>777.4</v>
      </c>
    </row>
    <row r="77" spans="1:7" ht="40.5" customHeight="1">
      <c r="A77" s="158"/>
      <c r="B77" s="361" t="s">
        <v>104</v>
      </c>
      <c r="C77" s="138" t="s">
        <v>369</v>
      </c>
      <c r="D77" s="138" t="s">
        <v>300</v>
      </c>
      <c r="E77" s="138" t="s">
        <v>747</v>
      </c>
      <c r="F77" s="138"/>
      <c r="G77" s="139">
        <f>G78+G95</f>
        <v>5237.769</v>
      </c>
    </row>
    <row r="78" spans="1:7" ht="29.25" customHeight="1">
      <c r="A78" s="158"/>
      <c r="B78" s="362" t="s">
        <v>378</v>
      </c>
      <c r="C78" s="138" t="s">
        <v>369</v>
      </c>
      <c r="D78" s="138" t="s">
        <v>300</v>
      </c>
      <c r="E78" s="138" t="s">
        <v>748</v>
      </c>
      <c r="F78" s="138"/>
      <c r="G78" s="139">
        <f>G79+G83+G86+G89+G92</f>
        <v>1400</v>
      </c>
    </row>
    <row r="79" spans="1:7" ht="52.5" customHeight="1">
      <c r="A79" s="158"/>
      <c r="B79" s="166" t="s">
        <v>703</v>
      </c>
      <c r="C79" s="138" t="s">
        <v>369</v>
      </c>
      <c r="D79" s="138" t="s">
        <v>300</v>
      </c>
      <c r="E79" s="138" t="s">
        <v>725</v>
      </c>
      <c r="F79" s="138"/>
      <c r="G79" s="139">
        <f>G80</f>
        <v>100</v>
      </c>
    </row>
    <row r="80" spans="1:7" ht="42" customHeight="1">
      <c r="A80" s="158"/>
      <c r="B80" s="166" t="s">
        <v>624</v>
      </c>
      <c r="C80" s="138" t="s">
        <v>369</v>
      </c>
      <c r="D80" s="138" t="s">
        <v>300</v>
      </c>
      <c r="E80" s="138" t="s">
        <v>726</v>
      </c>
      <c r="F80" s="138"/>
      <c r="G80" s="139">
        <f>G81+G82</f>
        <v>100</v>
      </c>
    </row>
    <row r="81" spans="1:7" ht="28.5" customHeight="1">
      <c r="A81" s="158"/>
      <c r="B81" s="64" t="s">
        <v>441</v>
      </c>
      <c r="C81" s="138" t="s">
        <v>369</v>
      </c>
      <c r="D81" s="138" t="s">
        <v>300</v>
      </c>
      <c r="E81" s="138" t="s">
        <v>726</v>
      </c>
      <c r="F81" s="138" t="s">
        <v>444</v>
      </c>
      <c r="G81" s="141">
        <v>100</v>
      </c>
    </row>
    <row r="82" spans="1:7" ht="28.5" customHeight="1" hidden="1">
      <c r="A82" s="158"/>
      <c r="B82" s="64" t="s">
        <v>442</v>
      </c>
      <c r="C82" s="138" t="s">
        <v>354</v>
      </c>
      <c r="D82" s="138" t="s">
        <v>325</v>
      </c>
      <c r="E82" s="138" t="s">
        <v>76</v>
      </c>
      <c r="F82" s="138" t="s">
        <v>445</v>
      </c>
      <c r="G82" s="141">
        <v>0</v>
      </c>
    </row>
    <row r="83" spans="1:7" ht="28.5" customHeight="1">
      <c r="A83" s="158"/>
      <c r="B83" s="63" t="s">
        <v>704</v>
      </c>
      <c r="C83" s="138" t="s">
        <v>369</v>
      </c>
      <c r="D83" s="138" t="s">
        <v>300</v>
      </c>
      <c r="E83" s="138" t="s">
        <v>727</v>
      </c>
      <c r="F83" s="138"/>
      <c r="G83" s="139">
        <f>G84</f>
        <v>400</v>
      </c>
    </row>
    <row r="84" spans="1:7" ht="42" customHeight="1">
      <c r="A84" s="158"/>
      <c r="B84" s="166" t="s">
        <v>624</v>
      </c>
      <c r="C84" s="138" t="s">
        <v>369</v>
      </c>
      <c r="D84" s="138" t="s">
        <v>300</v>
      </c>
      <c r="E84" s="138" t="s">
        <v>728</v>
      </c>
      <c r="F84" s="138"/>
      <c r="G84" s="139">
        <f>G85</f>
        <v>400</v>
      </c>
    </row>
    <row r="85" spans="1:7" ht="28.5" customHeight="1">
      <c r="A85" s="158"/>
      <c r="B85" s="64" t="s">
        <v>441</v>
      </c>
      <c r="C85" s="138" t="s">
        <v>369</v>
      </c>
      <c r="D85" s="138" t="s">
        <v>300</v>
      </c>
      <c r="E85" s="138" t="s">
        <v>728</v>
      </c>
      <c r="F85" s="138" t="s">
        <v>444</v>
      </c>
      <c r="G85" s="141">
        <v>400</v>
      </c>
    </row>
    <row r="86" spans="1:7" ht="52.5" customHeight="1">
      <c r="A86" s="158"/>
      <c r="B86" s="63" t="s">
        <v>705</v>
      </c>
      <c r="C86" s="138" t="s">
        <v>369</v>
      </c>
      <c r="D86" s="138" t="s">
        <v>300</v>
      </c>
      <c r="E86" s="138" t="s">
        <v>729</v>
      </c>
      <c r="F86" s="138"/>
      <c r="G86" s="139">
        <f>G87</f>
        <v>200</v>
      </c>
    </row>
    <row r="87" spans="1:7" ht="42" customHeight="1">
      <c r="A87" s="158"/>
      <c r="B87" s="166" t="s">
        <v>624</v>
      </c>
      <c r="C87" s="138" t="s">
        <v>369</v>
      </c>
      <c r="D87" s="138" t="s">
        <v>300</v>
      </c>
      <c r="E87" s="138" t="s">
        <v>730</v>
      </c>
      <c r="F87" s="138"/>
      <c r="G87" s="139">
        <f>G88</f>
        <v>200</v>
      </c>
    </row>
    <row r="88" spans="1:7" ht="28.5" customHeight="1">
      <c r="A88" s="158"/>
      <c r="B88" s="64" t="s">
        <v>441</v>
      </c>
      <c r="C88" s="138" t="s">
        <v>369</v>
      </c>
      <c r="D88" s="138" t="s">
        <v>300</v>
      </c>
      <c r="E88" s="138" t="s">
        <v>730</v>
      </c>
      <c r="F88" s="138" t="s">
        <v>444</v>
      </c>
      <c r="G88" s="141">
        <v>200</v>
      </c>
    </row>
    <row r="89" spans="1:7" ht="31.5" customHeight="1">
      <c r="A89" s="158"/>
      <c r="B89" s="63" t="s">
        <v>706</v>
      </c>
      <c r="C89" s="138" t="s">
        <v>369</v>
      </c>
      <c r="D89" s="138" t="s">
        <v>300</v>
      </c>
      <c r="E89" s="138" t="s">
        <v>731</v>
      </c>
      <c r="F89" s="138"/>
      <c r="G89" s="139">
        <f>G90</f>
        <v>100</v>
      </c>
    </row>
    <row r="90" spans="1:7" ht="42" customHeight="1">
      <c r="A90" s="158"/>
      <c r="B90" s="166" t="s">
        <v>624</v>
      </c>
      <c r="C90" s="138" t="s">
        <v>369</v>
      </c>
      <c r="D90" s="138" t="s">
        <v>300</v>
      </c>
      <c r="E90" s="138" t="s">
        <v>732</v>
      </c>
      <c r="F90" s="138"/>
      <c r="G90" s="139">
        <f>G91</f>
        <v>100</v>
      </c>
    </row>
    <row r="91" spans="1:7" ht="28.5" customHeight="1">
      <c r="A91" s="158"/>
      <c r="B91" s="64" t="s">
        <v>441</v>
      </c>
      <c r="C91" s="138" t="s">
        <v>369</v>
      </c>
      <c r="D91" s="138" t="s">
        <v>300</v>
      </c>
      <c r="E91" s="138" t="s">
        <v>732</v>
      </c>
      <c r="F91" s="138" t="s">
        <v>444</v>
      </c>
      <c r="G91" s="141">
        <v>100</v>
      </c>
    </row>
    <row r="92" spans="1:7" ht="58.5" customHeight="1">
      <c r="A92" s="158"/>
      <c r="B92" s="63" t="s">
        <v>708</v>
      </c>
      <c r="C92" s="138" t="s">
        <v>369</v>
      </c>
      <c r="D92" s="138" t="s">
        <v>300</v>
      </c>
      <c r="E92" s="138" t="s">
        <v>733</v>
      </c>
      <c r="F92" s="138"/>
      <c r="G92" s="139">
        <f>G93</f>
        <v>600</v>
      </c>
    </row>
    <row r="93" spans="1:7" ht="42" customHeight="1">
      <c r="A93" s="158"/>
      <c r="B93" s="166" t="s">
        <v>624</v>
      </c>
      <c r="C93" s="138" t="s">
        <v>369</v>
      </c>
      <c r="D93" s="138" t="s">
        <v>300</v>
      </c>
      <c r="E93" s="138" t="s">
        <v>734</v>
      </c>
      <c r="F93" s="138"/>
      <c r="G93" s="139">
        <f>G94</f>
        <v>600</v>
      </c>
    </row>
    <row r="94" spans="1:7" ht="28.5" customHeight="1">
      <c r="A94" s="158"/>
      <c r="B94" s="64" t="s">
        <v>441</v>
      </c>
      <c r="C94" s="138" t="s">
        <v>369</v>
      </c>
      <c r="D94" s="138" t="s">
        <v>300</v>
      </c>
      <c r="E94" s="138" t="s">
        <v>734</v>
      </c>
      <c r="F94" s="138" t="s">
        <v>444</v>
      </c>
      <c r="G94" s="141">
        <v>600</v>
      </c>
    </row>
    <row r="95" spans="1:7" ht="21" customHeight="1">
      <c r="A95" s="158"/>
      <c r="B95" s="63" t="s">
        <v>709</v>
      </c>
      <c r="C95" s="138" t="s">
        <v>369</v>
      </c>
      <c r="D95" s="138" t="s">
        <v>300</v>
      </c>
      <c r="E95" s="138" t="s">
        <v>660</v>
      </c>
      <c r="F95" s="138"/>
      <c r="G95" s="139">
        <f>G96</f>
        <v>3837.769</v>
      </c>
    </row>
    <row r="96" spans="1:7" ht="21" customHeight="1">
      <c r="A96" s="158"/>
      <c r="B96" s="63" t="s">
        <v>716</v>
      </c>
      <c r="C96" s="138" t="s">
        <v>369</v>
      </c>
      <c r="D96" s="138" t="s">
        <v>300</v>
      </c>
      <c r="E96" s="138" t="s">
        <v>692</v>
      </c>
      <c r="F96" s="138"/>
      <c r="G96" s="139">
        <f>G98+G99+G100</f>
        <v>3837.769</v>
      </c>
    </row>
    <row r="97" spans="1:7" ht="39.75" customHeight="1">
      <c r="A97" s="158"/>
      <c r="B97" s="63" t="s">
        <v>625</v>
      </c>
      <c r="C97" s="138" t="s">
        <v>369</v>
      </c>
      <c r="D97" s="138" t="s">
        <v>300</v>
      </c>
      <c r="E97" s="138" t="s">
        <v>589</v>
      </c>
      <c r="F97" s="138"/>
      <c r="G97" s="139">
        <f>G98+G99+G100</f>
        <v>3837.769</v>
      </c>
    </row>
    <row r="98" spans="1:7" ht="56.25" customHeight="1">
      <c r="A98" s="158"/>
      <c r="B98" s="64" t="s">
        <v>440</v>
      </c>
      <c r="C98" s="138" t="s">
        <v>369</v>
      </c>
      <c r="D98" s="138" t="s">
        <v>300</v>
      </c>
      <c r="E98" s="138" t="s">
        <v>589</v>
      </c>
      <c r="F98" s="138" t="s">
        <v>443</v>
      </c>
      <c r="G98" s="139">
        <v>3537.769</v>
      </c>
    </row>
    <row r="99" spans="1:7" ht="29.25" customHeight="1">
      <c r="A99" s="158"/>
      <c r="B99" s="64" t="s">
        <v>441</v>
      </c>
      <c r="C99" s="138" t="s">
        <v>369</v>
      </c>
      <c r="D99" s="138" t="s">
        <v>300</v>
      </c>
      <c r="E99" s="138" t="s">
        <v>589</v>
      </c>
      <c r="F99" s="138" t="s">
        <v>444</v>
      </c>
      <c r="G99" s="139">
        <v>200</v>
      </c>
    </row>
    <row r="100" spans="1:7" ht="16.5" customHeight="1">
      <c r="A100" s="158"/>
      <c r="B100" s="64" t="s">
        <v>442</v>
      </c>
      <c r="C100" s="138" t="s">
        <v>369</v>
      </c>
      <c r="D100" s="138" t="s">
        <v>300</v>
      </c>
      <c r="E100" s="138" t="s">
        <v>589</v>
      </c>
      <c r="F100" s="138" t="s">
        <v>445</v>
      </c>
      <c r="G100" s="139">
        <v>100</v>
      </c>
    </row>
    <row r="101" spans="1:7" ht="30.75" customHeight="1">
      <c r="A101" s="158"/>
      <c r="B101" s="63" t="s">
        <v>873</v>
      </c>
      <c r="C101" s="138" t="s">
        <v>369</v>
      </c>
      <c r="D101" s="138" t="s">
        <v>300</v>
      </c>
      <c r="E101" s="138" t="s">
        <v>664</v>
      </c>
      <c r="F101" s="138"/>
      <c r="G101" s="139">
        <f>G102+G104</f>
        <v>41544.13</v>
      </c>
    </row>
    <row r="102" spans="1:7" ht="54.75" customHeight="1">
      <c r="A102" s="158"/>
      <c r="B102" s="63" t="s">
        <v>749</v>
      </c>
      <c r="C102" s="138" t="s">
        <v>369</v>
      </c>
      <c r="D102" s="138" t="s">
        <v>300</v>
      </c>
      <c r="E102" s="138" t="s">
        <v>590</v>
      </c>
      <c r="F102" s="138"/>
      <c r="G102" s="139">
        <f>G103</f>
        <v>40544.13</v>
      </c>
    </row>
    <row r="103" spans="1:7" ht="30.75" customHeight="1">
      <c r="A103" s="158"/>
      <c r="B103" s="63" t="s">
        <v>564</v>
      </c>
      <c r="C103" s="138" t="s">
        <v>369</v>
      </c>
      <c r="D103" s="138" t="s">
        <v>300</v>
      </c>
      <c r="E103" s="138" t="s">
        <v>590</v>
      </c>
      <c r="F103" s="138" t="s">
        <v>296</v>
      </c>
      <c r="G103" s="139">
        <v>40544.13</v>
      </c>
    </row>
    <row r="104" spans="1:7" ht="42" customHeight="1">
      <c r="A104" s="158"/>
      <c r="B104" s="63" t="s">
        <v>689</v>
      </c>
      <c r="C104" s="138" t="s">
        <v>369</v>
      </c>
      <c r="D104" s="138" t="s">
        <v>300</v>
      </c>
      <c r="E104" s="138" t="s">
        <v>591</v>
      </c>
      <c r="F104" s="138"/>
      <c r="G104" s="139">
        <f>G105</f>
        <v>1000</v>
      </c>
    </row>
    <row r="105" spans="1:7" ht="30.75" customHeight="1">
      <c r="A105" s="158"/>
      <c r="B105" s="63" t="s">
        <v>564</v>
      </c>
      <c r="C105" s="138" t="s">
        <v>369</v>
      </c>
      <c r="D105" s="138" t="s">
        <v>300</v>
      </c>
      <c r="E105" s="138" t="s">
        <v>591</v>
      </c>
      <c r="F105" s="138" t="s">
        <v>296</v>
      </c>
      <c r="G105" s="139">
        <v>1000</v>
      </c>
    </row>
    <row r="106" spans="1:7" ht="29.25" customHeight="1">
      <c r="A106" s="158"/>
      <c r="B106" s="63" t="s">
        <v>683</v>
      </c>
      <c r="C106" s="138" t="s">
        <v>369</v>
      </c>
      <c r="D106" s="138" t="s">
        <v>300</v>
      </c>
      <c r="E106" s="138" t="s">
        <v>548</v>
      </c>
      <c r="F106" s="145"/>
      <c r="G106" s="139">
        <f>G107</f>
        <v>500</v>
      </c>
    </row>
    <row r="107" spans="1:7" ht="17.25" customHeight="1">
      <c r="A107" s="158"/>
      <c r="B107" s="64" t="s">
        <v>442</v>
      </c>
      <c r="C107" s="138" t="s">
        <v>369</v>
      </c>
      <c r="D107" s="138" t="s">
        <v>300</v>
      </c>
      <c r="E107" s="138" t="s">
        <v>548</v>
      </c>
      <c r="F107" s="138" t="s">
        <v>445</v>
      </c>
      <c r="G107" s="139">
        <v>500</v>
      </c>
    </row>
    <row r="108" spans="1:7" ht="15" customHeight="1">
      <c r="A108" s="156" t="s">
        <v>199</v>
      </c>
      <c r="B108" s="51" t="s">
        <v>109</v>
      </c>
      <c r="C108" s="136" t="s">
        <v>370</v>
      </c>
      <c r="D108" s="138"/>
      <c r="E108" s="138"/>
      <c r="F108" s="138"/>
      <c r="G108" s="137">
        <f>G109</f>
        <v>398.79999999999995</v>
      </c>
    </row>
    <row r="109" spans="1:7" ht="17.25" customHeight="1">
      <c r="A109" s="158"/>
      <c r="B109" s="159" t="s">
        <v>146</v>
      </c>
      <c r="C109" s="138" t="s">
        <v>370</v>
      </c>
      <c r="D109" s="138" t="s">
        <v>371</v>
      </c>
      <c r="E109" s="136"/>
      <c r="F109" s="136"/>
      <c r="G109" s="139">
        <f>G111</f>
        <v>398.79999999999995</v>
      </c>
    </row>
    <row r="110" spans="1:7" ht="15" customHeight="1">
      <c r="A110" s="158"/>
      <c r="B110" s="63" t="s">
        <v>396</v>
      </c>
      <c r="C110" s="138" t="s">
        <v>370</v>
      </c>
      <c r="D110" s="138" t="s">
        <v>371</v>
      </c>
      <c r="E110" s="138" t="s">
        <v>533</v>
      </c>
      <c r="F110" s="138"/>
      <c r="G110" s="139">
        <f>SUM(G111)</f>
        <v>398.79999999999995</v>
      </c>
    </row>
    <row r="111" spans="1:7" ht="31.5" customHeight="1">
      <c r="A111" s="158"/>
      <c r="B111" s="163" t="s">
        <v>629</v>
      </c>
      <c r="C111" s="138" t="s">
        <v>370</v>
      </c>
      <c r="D111" s="138" t="s">
        <v>371</v>
      </c>
      <c r="E111" s="138" t="s">
        <v>550</v>
      </c>
      <c r="F111" s="138"/>
      <c r="G111" s="139">
        <f>G112</f>
        <v>398.79999999999995</v>
      </c>
    </row>
    <row r="112" spans="1:7" ht="16.5" customHeight="1">
      <c r="A112" s="158"/>
      <c r="B112" s="167" t="s">
        <v>685</v>
      </c>
      <c r="C112" s="138" t="s">
        <v>370</v>
      </c>
      <c r="D112" s="138" t="s">
        <v>371</v>
      </c>
      <c r="E112" s="138" t="s">
        <v>550</v>
      </c>
      <c r="F112" s="138"/>
      <c r="G112" s="139">
        <f>G113+G114</f>
        <v>398.79999999999995</v>
      </c>
    </row>
    <row r="113" spans="1:7" ht="53.25" customHeight="1">
      <c r="A113" s="158"/>
      <c r="B113" s="64" t="s">
        <v>440</v>
      </c>
      <c r="C113" s="138" t="s">
        <v>370</v>
      </c>
      <c r="D113" s="138" t="s">
        <v>371</v>
      </c>
      <c r="E113" s="138" t="s">
        <v>550</v>
      </c>
      <c r="F113" s="138" t="s">
        <v>443</v>
      </c>
      <c r="G113" s="139">
        <v>364.9</v>
      </c>
    </row>
    <row r="114" spans="1:7" ht="26.25" customHeight="1">
      <c r="A114" s="158"/>
      <c r="B114" s="64" t="s">
        <v>441</v>
      </c>
      <c r="C114" s="138" t="s">
        <v>370</v>
      </c>
      <c r="D114" s="138" t="s">
        <v>371</v>
      </c>
      <c r="E114" s="138" t="s">
        <v>550</v>
      </c>
      <c r="F114" s="138" t="s">
        <v>444</v>
      </c>
      <c r="G114" s="139">
        <v>33.9</v>
      </c>
    </row>
    <row r="115" spans="1:7" ht="30.75" customHeight="1">
      <c r="A115" s="156" t="s">
        <v>130</v>
      </c>
      <c r="B115" s="168" t="s">
        <v>110</v>
      </c>
      <c r="C115" s="294" t="s">
        <v>371</v>
      </c>
      <c r="D115" s="138"/>
      <c r="E115" s="138"/>
      <c r="F115" s="138"/>
      <c r="G115" s="137">
        <f>G116+G122+G131</f>
        <v>4828.55</v>
      </c>
    </row>
    <row r="116" spans="1:7" ht="15" customHeight="1">
      <c r="A116" s="158"/>
      <c r="B116" s="164" t="s">
        <v>423</v>
      </c>
      <c r="C116" s="136" t="s">
        <v>371</v>
      </c>
      <c r="D116" s="136" t="s">
        <v>372</v>
      </c>
      <c r="E116" s="136"/>
      <c r="F116" s="136"/>
      <c r="G116" s="137">
        <f>G118</f>
        <v>340.8</v>
      </c>
    </row>
    <row r="117" spans="1:7" ht="16.5" customHeight="1">
      <c r="A117" s="158"/>
      <c r="B117" s="64" t="s">
        <v>396</v>
      </c>
      <c r="C117" s="138" t="s">
        <v>371</v>
      </c>
      <c r="D117" s="138" t="s">
        <v>372</v>
      </c>
      <c r="E117" s="138" t="s">
        <v>533</v>
      </c>
      <c r="F117" s="138"/>
      <c r="G117" s="139">
        <f>SUM(G118)</f>
        <v>340.8</v>
      </c>
    </row>
    <row r="118" spans="1:7" ht="29.25" customHeight="1">
      <c r="A118" s="158"/>
      <c r="B118" s="63" t="s">
        <v>630</v>
      </c>
      <c r="C118" s="138" t="s">
        <v>371</v>
      </c>
      <c r="D118" s="138" t="s">
        <v>372</v>
      </c>
      <c r="E118" s="138" t="s">
        <v>533</v>
      </c>
      <c r="F118" s="138"/>
      <c r="G118" s="139">
        <f>G120+G121</f>
        <v>340.8</v>
      </c>
    </row>
    <row r="119" spans="1:7" ht="14.25" customHeight="1">
      <c r="A119" s="158"/>
      <c r="B119" s="167" t="s">
        <v>685</v>
      </c>
      <c r="C119" s="145" t="s">
        <v>371</v>
      </c>
      <c r="D119" s="145" t="s">
        <v>372</v>
      </c>
      <c r="E119" s="145" t="s">
        <v>553</v>
      </c>
      <c r="F119" s="138"/>
      <c r="G119" s="146">
        <v>316.5</v>
      </c>
    </row>
    <row r="120" spans="1:7" ht="52.5" customHeight="1">
      <c r="A120" s="158"/>
      <c r="B120" s="64" t="s">
        <v>440</v>
      </c>
      <c r="C120" s="138" t="s">
        <v>371</v>
      </c>
      <c r="D120" s="138" t="s">
        <v>372</v>
      </c>
      <c r="E120" s="138" t="s">
        <v>552</v>
      </c>
      <c r="F120" s="138" t="s">
        <v>443</v>
      </c>
      <c r="G120" s="139">
        <v>24.3</v>
      </c>
    </row>
    <row r="121" spans="1:7" ht="52.5" customHeight="1">
      <c r="A121" s="158"/>
      <c r="B121" s="64" t="s">
        <v>440</v>
      </c>
      <c r="C121" s="138" t="s">
        <v>371</v>
      </c>
      <c r="D121" s="138" t="s">
        <v>372</v>
      </c>
      <c r="E121" s="138" t="s">
        <v>553</v>
      </c>
      <c r="F121" s="138" t="s">
        <v>443</v>
      </c>
      <c r="G121" s="139">
        <v>316.5</v>
      </c>
    </row>
    <row r="122" spans="1:7" ht="30.75" customHeight="1">
      <c r="A122" s="158"/>
      <c r="B122" s="159" t="s">
        <v>148</v>
      </c>
      <c r="C122" s="136" t="s">
        <v>371</v>
      </c>
      <c r="D122" s="136" t="s">
        <v>111</v>
      </c>
      <c r="E122" s="136"/>
      <c r="F122" s="136"/>
      <c r="G122" s="137">
        <f>SUM(G123)</f>
        <v>4287.75</v>
      </c>
    </row>
    <row r="123" spans="1:7" ht="15.75" customHeight="1">
      <c r="A123" s="158"/>
      <c r="B123" s="63" t="s">
        <v>396</v>
      </c>
      <c r="C123" s="138" t="s">
        <v>371</v>
      </c>
      <c r="D123" s="138" t="s">
        <v>111</v>
      </c>
      <c r="E123" s="138" t="s">
        <v>533</v>
      </c>
      <c r="F123" s="138"/>
      <c r="G123" s="139">
        <f>G124+G126+G128</f>
        <v>4287.75</v>
      </c>
    </row>
    <row r="124" spans="1:7" ht="33" customHeight="1">
      <c r="A124" s="158"/>
      <c r="B124" s="63" t="s">
        <v>631</v>
      </c>
      <c r="C124" s="138" t="s">
        <v>371</v>
      </c>
      <c r="D124" s="138" t="s">
        <v>111</v>
      </c>
      <c r="E124" s="138" t="s">
        <v>554</v>
      </c>
      <c r="F124" s="138"/>
      <c r="G124" s="139">
        <f>G125</f>
        <v>500</v>
      </c>
    </row>
    <row r="125" spans="1:7" ht="27" customHeight="1">
      <c r="A125" s="158"/>
      <c r="B125" s="64" t="s">
        <v>441</v>
      </c>
      <c r="C125" s="138" t="s">
        <v>371</v>
      </c>
      <c r="D125" s="138" t="s">
        <v>111</v>
      </c>
      <c r="E125" s="138" t="s">
        <v>554</v>
      </c>
      <c r="F125" s="138" t="s">
        <v>444</v>
      </c>
      <c r="G125" s="139">
        <v>500</v>
      </c>
    </row>
    <row r="126" spans="1:7" ht="40.5" customHeight="1">
      <c r="A126" s="158"/>
      <c r="B126" s="63" t="s">
        <v>632</v>
      </c>
      <c r="C126" s="138" t="s">
        <v>371</v>
      </c>
      <c r="D126" s="138" t="s">
        <v>111</v>
      </c>
      <c r="E126" s="138" t="s">
        <v>717</v>
      </c>
      <c r="F126" s="138"/>
      <c r="G126" s="139">
        <f>G127</f>
        <v>100</v>
      </c>
    </row>
    <row r="127" spans="1:7" ht="28.5" customHeight="1">
      <c r="A127" s="158"/>
      <c r="B127" s="64" t="s">
        <v>441</v>
      </c>
      <c r="C127" s="138" t="s">
        <v>371</v>
      </c>
      <c r="D127" s="138" t="s">
        <v>111</v>
      </c>
      <c r="E127" s="138" t="s">
        <v>717</v>
      </c>
      <c r="F127" s="138" t="s">
        <v>444</v>
      </c>
      <c r="G127" s="139">
        <v>100</v>
      </c>
    </row>
    <row r="128" spans="1:7" ht="30.75" customHeight="1">
      <c r="A128" s="158"/>
      <c r="B128" s="63" t="s">
        <v>633</v>
      </c>
      <c r="C128" s="138" t="s">
        <v>371</v>
      </c>
      <c r="D128" s="138" t="s">
        <v>111</v>
      </c>
      <c r="E128" s="138" t="s">
        <v>556</v>
      </c>
      <c r="F128" s="145"/>
      <c r="G128" s="139">
        <f>G129+G130</f>
        <v>3687.75</v>
      </c>
    </row>
    <row r="129" spans="1:7" ht="54.75" customHeight="1">
      <c r="A129" s="158"/>
      <c r="B129" s="64" t="s">
        <v>440</v>
      </c>
      <c r="C129" s="138" t="s">
        <v>371</v>
      </c>
      <c r="D129" s="138" t="s">
        <v>111</v>
      </c>
      <c r="E129" s="138" t="s">
        <v>556</v>
      </c>
      <c r="F129" s="138" t="s">
        <v>443</v>
      </c>
      <c r="G129" s="139">
        <v>3637.75</v>
      </c>
    </row>
    <row r="130" spans="1:7" ht="28.5" customHeight="1">
      <c r="A130" s="158"/>
      <c r="B130" s="64" t="s">
        <v>441</v>
      </c>
      <c r="C130" s="138" t="s">
        <v>371</v>
      </c>
      <c r="D130" s="138" t="s">
        <v>111</v>
      </c>
      <c r="E130" s="138" t="s">
        <v>556</v>
      </c>
      <c r="F130" s="138" t="s">
        <v>444</v>
      </c>
      <c r="G130" s="139">
        <v>50</v>
      </c>
    </row>
    <row r="131" spans="1:7" ht="33.75" customHeight="1">
      <c r="A131" s="158"/>
      <c r="B131" s="164" t="s">
        <v>417</v>
      </c>
      <c r="C131" s="136" t="s">
        <v>371</v>
      </c>
      <c r="D131" s="136" t="s">
        <v>397</v>
      </c>
      <c r="E131" s="136"/>
      <c r="F131" s="136"/>
      <c r="G131" s="137">
        <f>SUM(G132+G136)</f>
        <v>200</v>
      </c>
    </row>
    <row r="132" spans="1:7" ht="40.5" customHeight="1">
      <c r="A132" s="158"/>
      <c r="B132" s="63" t="s">
        <v>881</v>
      </c>
      <c r="C132" s="138" t="s">
        <v>371</v>
      </c>
      <c r="D132" s="138" t="s">
        <v>397</v>
      </c>
      <c r="E132" s="147" t="s">
        <v>557</v>
      </c>
      <c r="F132" s="138"/>
      <c r="G132" s="139">
        <f>SUM(G134)</f>
        <v>100</v>
      </c>
    </row>
    <row r="133" spans="1:7" ht="30.75" customHeight="1">
      <c r="A133" s="158"/>
      <c r="B133" s="63" t="s">
        <v>634</v>
      </c>
      <c r="C133" s="138" t="s">
        <v>371</v>
      </c>
      <c r="D133" s="138" t="s">
        <v>397</v>
      </c>
      <c r="E133" s="147" t="s">
        <v>686</v>
      </c>
      <c r="F133" s="138"/>
      <c r="G133" s="139">
        <f>SUM(G135)</f>
        <v>100</v>
      </c>
    </row>
    <row r="134" spans="1:7" ht="44.25" customHeight="1">
      <c r="A134" s="158"/>
      <c r="B134" s="63" t="s">
        <v>608</v>
      </c>
      <c r="C134" s="138" t="s">
        <v>371</v>
      </c>
      <c r="D134" s="138" t="s">
        <v>397</v>
      </c>
      <c r="E134" s="147" t="s">
        <v>558</v>
      </c>
      <c r="F134" s="138"/>
      <c r="G134" s="139">
        <f>SUM(G135)</f>
        <v>100</v>
      </c>
    </row>
    <row r="135" spans="1:7" ht="33.75" customHeight="1">
      <c r="A135" s="158"/>
      <c r="B135" s="64" t="s">
        <v>441</v>
      </c>
      <c r="C135" s="138" t="s">
        <v>371</v>
      </c>
      <c r="D135" s="138" t="s">
        <v>397</v>
      </c>
      <c r="E135" s="147" t="s">
        <v>558</v>
      </c>
      <c r="F135" s="138" t="s">
        <v>444</v>
      </c>
      <c r="G135" s="139">
        <v>100</v>
      </c>
    </row>
    <row r="136" spans="1:7" ht="42" customHeight="1">
      <c r="A136" s="158"/>
      <c r="B136" s="63" t="s">
        <v>875</v>
      </c>
      <c r="C136" s="138" t="s">
        <v>371</v>
      </c>
      <c r="D136" s="138" t="s">
        <v>397</v>
      </c>
      <c r="E136" s="147" t="s">
        <v>559</v>
      </c>
      <c r="F136" s="138"/>
      <c r="G136" s="139">
        <f>SUM(G138)</f>
        <v>100</v>
      </c>
    </row>
    <row r="137" spans="1:7" ht="30" customHeight="1">
      <c r="A137" s="158"/>
      <c r="B137" s="63" t="s">
        <v>635</v>
      </c>
      <c r="C137" s="138" t="s">
        <v>371</v>
      </c>
      <c r="D137" s="138" t="s">
        <v>397</v>
      </c>
      <c r="E137" s="147" t="s">
        <v>687</v>
      </c>
      <c r="F137" s="138"/>
      <c r="G137" s="139">
        <f>SUM(G139)</f>
        <v>100</v>
      </c>
    </row>
    <row r="138" spans="1:7" ht="44.25" customHeight="1">
      <c r="A138" s="158"/>
      <c r="B138" s="63" t="s">
        <v>608</v>
      </c>
      <c r="C138" s="138" t="s">
        <v>371</v>
      </c>
      <c r="D138" s="138" t="s">
        <v>397</v>
      </c>
      <c r="E138" s="147" t="s">
        <v>561</v>
      </c>
      <c r="F138" s="138"/>
      <c r="G138" s="139">
        <f>SUM(G139)</f>
        <v>100</v>
      </c>
    </row>
    <row r="139" spans="1:7" ht="26.25" customHeight="1">
      <c r="A139" s="158"/>
      <c r="B139" s="64" t="s">
        <v>441</v>
      </c>
      <c r="C139" s="138" t="s">
        <v>371</v>
      </c>
      <c r="D139" s="138" t="s">
        <v>397</v>
      </c>
      <c r="E139" s="147" t="s">
        <v>561</v>
      </c>
      <c r="F139" s="138" t="s">
        <v>444</v>
      </c>
      <c r="G139" s="139">
        <v>100</v>
      </c>
    </row>
    <row r="140" spans="1:7" ht="22.5" customHeight="1">
      <c r="A140" s="158" t="s">
        <v>353</v>
      </c>
      <c r="B140" s="168" t="s">
        <v>136</v>
      </c>
      <c r="C140" s="294" t="s">
        <v>372</v>
      </c>
      <c r="D140" s="138"/>
      <c r="E140" s="138"/>
      <c r="F140" s="138"/>
      <c r="G140" s="137">
        <f>G141+G145</f>
        <v>4084</v>
      </c>
    </row>
    <row r="141" spans="1:7" ht="18" customHeight="1">
      <c r="A141" s="158"/>
      <c r="B141" s="159" t="s">
        <v>464</v>
      </c>
      <c r="C141" s="136" t="s">
        <v>372</v>
      </c>
      <c r="D141" s="136" t="s">
        <v>111</v>
      </c>
      <c r="E141" s="136"/>
      <c r="F141" s="136"/>
      <c r="G141" s="137">
        <f>G142</f>
        <v>4000</v>
      </c>
    </row>
    <row r="142" spans="1:7" ht="15.75" customHeight="1">
      <c r="A142" s="158"/>
      <c r="B142" s="63" t="s">
        <v>396</v>
      </c>
      <c r="C142" s="138" t="s">
        <v>372</v>
      </c>
      <c r="D142" s="138" t="s">
        <v>111</v>
      </c>
      <c r="E142" s="138" t="s">
        <v>533</v>
      </c>
      <c r="F142" s="138"/>
      <c r="G142" s="139">
        <f>G143</f>
        <v>4000</v>
      </c>
    </row>
    <row r="143" spans="1:7" ht="21" customHeight="1">
      <c r="A143" s="158"/>
      <c r="B143" s="63" t="s">
        <v>636</v>
      </c>
      <c r="C143" s="138" t="s">
        <v>372</v>
      </c>
      <c r="D143" s="138" t="s">
        <v>111</v>
      </c>
      <c r="E143" s="138" t="s">
        <v>562</v>
      </c>
      <c r="F143" s="138"/>
      <c r="G143" s="139">
        <f>G144</f>
        <v>4000</v>
      </c>
    </row>
    <row r="144" spans="1:7" ht="25.5" customHeight="1">
      <c r="A144" s="158"/>
      <c r="B144" s="64" t="s">
        <v>441</v>
      </c>
      <c r="C144" s="138" t="s">
        <v>372</v>
      </c>
      <c r="D144" s="138" t="s">
        <v>111</v>
      </c>
      <c r="E144" s="138" t="s">
        <v>562</v>
      </c>
      <c r="F144" s="138" t="s">
        <v>444</v>
      </c>
      <c r="G144" s="139">
        <v>4000</v>
      </c>
    </row>
    <row r="145" spans="1:7" s="302" customFormat="1" ht="16.5" customHeight="1">
      <c r="A145" s="308"/>
      <c r="B145" s="309" t="s">
        <v>801</v>
      </c>
      <c r="C145" s="310" t="s">
        <v>372</v>
      </c>
      <c r="D145" s="310" t="s">
        <v>816</v>
      </c>
      <c r="E145" s="310"/>
      <c r="F145" s="310"/>
      <c r="G145" s="311">
        <f>G146</f>
        <v>84</v>
      </c>
    </row>
    <row r="146" spans="1:7" s="302" customFormat="1" ht="38.25">
      <c r="A146" s="308"/>
      <c r="B146" s="313" t="s">
        <v>868</v>
      </c>
      <c r="C146" s="314" t="s">
        <v>372</v>
      </c>
      <c r="D146" s="314" t="s">
        <v>816</v>
      </c>
      <c r="E146" s="314" t="s">
        <v>622</v>
      </c>
      <c r="F146" s="310"/>
      <c r="G146" s="315">
        <f>G147+G149</f>
        <v>84</v>
      </c>
    </row>
    <row r="147" spans="1:7" s="302" customFormat="1" ht="51.75" customHeight="1">
      <c r="A147" s="308"/>
      <c r="B147" s="313" t="s">
        <v>854</v>
      </c>
      <c r="C147" s="314" t="s">
        <v>372</v>
      </c>
      <c r="D147" s="314" t="s">
        <v>816</v>
      </c>
      <c r="E147" s="314" t="s">
        <v>804</v>
      </c>
      <c r="F147" s="314"/>
      <c r="G147" s="315">
        <f>G148</f>
        <v>29</v>
      </c>
    </row>
    <row r="148" spans="1:7" s="302" customFormat="1" ht="30.75" customHeight="1">
      <c r="A148" s="308"/>
      <c r="B148" s="313" t="s">
        <v>803</v>
      </c>
      <c r="C148" s="314" t="s">
        <v>372</v>
      </c>
      <c r="D148" s="314" t="s">
        <v>816</v>
      </c>
      <c r="E148" s="314" t="s">
        <v>804</v>
      </c>
      <c r="F148" s="314" t="s">
        <v>150</v>
      </c>
      <c r="G148" s="315">
        <v>29</v>
      </c>
    </row>
    <row r="149" spans="1:7" s="302" customFormat="1" ht="42" customHeight="1">
      <c r="A149" s="308"/>
      <c r="B149" s="313" t="s">
        <v>855</v>
      </c>
      <c r="C149" s="314" t="s">
        <v>372</v>
      </c>
      <c r="D149" s="314" t="s">
        <v>816</v>
      </c>
      <c r="E149" s="314" t="s">
        <v>805</v>
      </c>
      <c r="F149" s="314"/>
      <c r="G149" s="315">
        <f>G150</f>
        <v>55</v>
      </c>
    </row>
    <row r="150" spans="1:7" s="302" customFormat="1" ht="21" customHeight="1">
      <c r="A150" s="308"/>
      <c r="B150" s="313" t="s">
        <v>442</v>
      </c>
      <c r="C150" s="314" t="s">
        <v>372</v>
      </c>
      <c r="D150" s="314" t="s">
        <v>816</v>
      </c>
      <c r="E150" s="314" t="s">
        <v>805</v>
      </c>
      <c r="F150" s="314" t="s">
        <v>445</v>
      </c>
      <c r="G150" s="315">
        <v>55</v>
      </c>
    </row>
    <row r="151" spans="1:7" ht="24" customHeight="1">
      <c r="A151" s="180" t="s">
        <v>355</v>
      </c>
      <c r="B151" s="168" t="s">
        <v>138</v>
      </c>
      <c r="C151" s="294" t="s">
        <v>137</v>
      </c>
      <c r="D151" s="138"/>
      <c r="E151" s="138"/>
      <c r="F151" s="138"/>
      <c r="G151" s="137">
        <f>G152+G159+G164</f>
        <v>6250.5</v>
      </c>
    </row>
    <row r="152" spans="1:7" ht="19.5" customHeight="1">
      <c r="A152" s="158"/>
      <c r="B152" s="160" t="s">
        <v>393</v>
      </c>
      <c r="C152" s="136" t="s">
        <v>137</v>
      </c>
      <c r="D152" s="136" t="s">
        <v>369</v>
      </c>
      <c r="E152" s="136"/>
      <c r="F152" s="136"/>
      <c r="G152" s="137">
        <f>G153+G156</f>
        <v>1570</v>
      </c>
    </row>
    <row r="153" spans="1:7" ht="20.25" customHeight="1">
      <c r="A153" s="158"/>
      <c r="B153" s="161" t="s">
        <v>396</v>
      </c>
      <c r="C153" s="138" t="s">
        <v>137</v>
      </c>
      <c r="D153" s="138" t="s">
        <v>369</v>
      </c>
      <c r="E153" s="138" t="s">
        <v>533</v>
      </c>
      <c r="F153" s="138"/>
      <c r="G153" s="139">
        <f>G154</f>
        <v>250</v>
      </c>
    </row>
    <row r="154" spans="1:7" ht="19.5" customHeight="1">
      <c r="A154" s="158"/>
      <c r="B154" s="166" t="s">
        <v>637</v>
      </c>
      <c r="C154" s="138" t="s">
        <v>137</v>
      </c>
      <c r="D154" s="138" t="s">
        <v>369</v>
      </c>
      <c r="E154" s="138" t="s">
        <v>563</v>
      </c>
      <c r="F154" s="145"/>
      <c r="G154" s="139">
        <f>G155</f>
        <v>250</v>
      </c>
    </row>
    <row r="155" spans="1:7" ht="26.25" customHeight="1">
      <c r="A155" s="158"/>
      <c r="B155" s="64" t="s">
        <v>441</v>
      </c>
      <c r="C155" s="138" t="s">
        <v>137</v>
      </c>
      <c r="D155" s="138" t="s">
        <v>369</v>
      </c>
      <c r="E155" s="138" t="s">
        <v>718</v>
      </c>
      <c r="F155" s="138" t="s">
        <v>444</v>
      </c>
      <c r="G155" s="139">
        <v>250</v>
      </c>
    </row>
    <row r="156" spans="1:7" ht="24.75" customHeight="1">
      <c r="A156" s="158"/>
      <c r="B156" s="289" t="s">
        <v>378</v>
      </c>
      <c r="C156" s="138" t="s">
        <v>137</v>
      </c>
      <c r="D156" s="138" t="s">
        <v>369</v>
      </c>
      <c r="E156" s="138" t="s">
        <v>592</v>
      </c>
      <c r="F156" s="138"/>
      <c r="G156" s="141">
        <f>G157</f>
        <v>1320</v>
      </c>
    </row>
    <row r="157" spans="1:7" ht="52.5" customHeight="1">
      <c r="A157" s="158"/>
      <c r="B157" s="64" t="s">
        <v>684</v>
      </c>
      <c r="C157" s="138" t="s">
        <v>137</v>
      </c>
      <c r="D157" s="138" t="s">
        <v>369</v>
      </c>
      <c r="E157" s="138" t="s">
        <v>707</v>
      </c>
      <c r="F157" s="138"/>
      <c r="G157" s="141">
        <f>G158</f>
        <v>1320</v>
      </c>
    </row>
    <row r="158" spans="1:7" ht="29.25" customHeight="1">
      <c r="A158" s="158"/>
      <c r="B158" s="64" t="s">
        <v>441</v>
      </c>
      <c r="C158" s="138" t="s">
        <v>137</v>
      </c>
      <c r="D158" s="138" t="s">
        <v>369</v>
      </c>
      <c r="E158" s="138" t="s">
        <v>707</v>
      </c>
      <c r="F158" s="138" t="s">
        <v>444</v>
      </c>
      <c r="G158" s="141">
        <v>1320</v>
      </c>
    </row>
    <row r="159" spans="1:7" ht="16.5" customHeight="1">
      <c r="A159" s="158"/>
      <c r="B159" s="160" t="s">
        <v>90</v>
      </c>
      <c r="C159" s="136" t="s">
        <v>137</v>
      </c>
      <c r="D159" s="136" t="s">
        <v>370</v>
      </c>
      <c r="E159" s="136"/>
      <c r="F159" s="136"/>
      <c r="G159" s="137">
        <f>G160</f>
        <v>30.5</v>
      </c>
    </row>
    <row r="160" spans="1:7" ht="53.25" customHeight="1">
      <c r="A160" s="158"/>
      <c r="B160" s="64" t="s">
        <v>876</v>
      </c>
      <c r="C160" s="138" t="s">
        <v>137</v>
      </c>
      <c r="D160" s="138" t="s">
        <v>370</v>
      </c>
      <c r="E160" s="138" t="s">
        <v>565</v>
      </c>
      <c r="F160" s="138"/>
      <c r="G160" s="139">
        <f>G161</f>
        <v>30.5</v>
      </c>
    </row>
    <row r="161" spans="1:7" ht="30" customHeight="1">
      <c r="A161" s="158"/>
      <c r="B161" s="64" t="s">
        <v>638</v>
      </c>
      <c r="C161" s="138" t="s">
        <v>137</v>
      </c>
      <c r="D161" s="138" t="s">
        <v>370</v>
      </c>
      <c r="E161" s="138" t="s">
        <v>639</v>
      </c>
      <c r="F161" s="138"/>
      <c r="G161" s="139">
        <f>G162</f>
        <v>30.5</v>
      </c>
    </row>
    <row r="162" spans="1:7" ht="54" customHeight="1">
      <c r="A162" s="158"/>
      <c r="B162" s="178" t="s">
        <v>813</v>
      </c>
      <c r="C162" s="138" t="s">
        <v>137</v>
      </c>
      <c r="D162" s="138" t="s">
        <v>370</v>
      </c>
      <c r="E162" s="138" t="s">
        <v>812</v>
      </c>
      <c r="F162" s="136"/>
      <c r="G162" s="139">
        <f>G163</f>
        <v>30.5</v>
      </c>
    </row>
    <row r="163" spans="1:7" ht="30.75" customHeight="1">
      <c r="A163" s="158"/>
      <c r="B163" s="64" t="s">
        <v>441</v>
      </c>
      <c r="C163" s="138" t="s">
        <v>137</v>
      </c>
      <c r="D163" s="138" t="s">
        <v>370</v>
      </c>
      <c r="E163" s="138" t="s">
        <v>812</v>
      </c>
      <c r="F163" s="138" t="s">
        <v>296</v>
      </c>
      <c r="G163" s="139">
        <v>30.5</v>
      </c>
    </row>
    <row r="164" spans="1:7" ht="19.5" customHeight="1">
      <c r="A164" s="169"/>
      <c r="B164" s="159" t="s">
        <v>92</v>
      </c>
      <c r="C164" s="136" t="s">
        <v>137</v>
      </c>
      <c r="D164" s="136" t="s">
        <v>371</v>
      </c>
      <c r="E164" s="136"/>
      <c r="F164" s="136"/>
      <c r="G164" s="137">
        <f>G165</f>
        <v>4650</v>
      </c>
    </row>
    <row r="165" spans="1:7" ht="17.25" customHeight="1">
      <c r="A165" s="169"/>
      <c r="B165" s="161" t="s">
        <v>396</v>
      </c>
      <c r="C165" s="138" t="s">
        <v>137</v>
      </c>
      <c r="D165" s="138" t="s">
        <v>371</v>
      </c>
      <c r="E165" s="138" t="s">
        <v>549</v>
      </c>
      <c r="F165" s="138"/>
      <c r="G165" s="139">
        <f>G166+G168</f>
        <v>4650</v>
      </c>
    </row>
    <row r="166" spans="1:7" ht="16.5" customHeight="1">
      <c r="A166" s="158"/>
      <c r="B166" s="170" t="s">
        <v>640</v>
      </c>
      <c r="C166" s="138" t="s">
        <v>137</v>
      </c>
      <c r="D166" s="138" t="s">
        <v>371</v>
      </c>
      <c r="E166" s="138" t="s">
        <v>566</v>
      </c>
      <c r="F166" s="138"/>
      <c r="G166" s="139">
        <f>G167</f>
        <v>1650</v>
      </c>
    </row>
    <row r="167" spans="1:7" ht="26.25" customHeight="1">
      <c r="A167" s="158"/>
      <c r="B167" s="64" t="s">
        <v>441</v>
      </c>
      <c r="C167" s="138" t="s">
        <v>137</v>
      </c>
      <c r="D167" s="138" t="s">
        <v>371</v>
      </c>
      <c r="E167" s="138" t="s">
        <v>566</v>
      </c>
      <c r="F167" s="138" t="s">
        <v>444</v>
      </c>
      <c r="G167" s="139">
        <v>1650</v>
      </c>
    </row>
    <row r="168" spans="1:7" ht="18" customHeight="1">
      <c r="A168" s="158"/>
      <c r="B168" s="166" t="s">
        <v>641</v>
      </c>
      <c r="C168" s="138" t="s">
        <v>137</v>
      </c>
      <c r="D168" s="138" t="s">
        <v>371</v>
      </c>
      <c r="E168" s="138" t="s">
        <v>567</v>
      </c>
      <c r="F168" s="138"/>
      <c r="G168" s="139">
        <f>G169</f>
        <v>3000</v>
      </c>
    </row>
    <row r="169" spans="1:7" ht="27.75" customHeight="1">
      <c r="A169" s="158"/>
      <c r="B169" s="64" t="s">
        <v>441</v>
      </c>
      <c r="C169" s="138" t="s">
        <v>137</v>
      </c>
      <c r="D169" s="138" t="s">
        <v>371</v>
      </c>
      <c r="E169" s="138" t="s">
        <v>567</v>
      </c>
      <c r="F169" s="138" t="s">
        <v>444</v>
      </c>
      <c r="G169" s="139">
        <v>3000</v>
      </c>
    </row>
    <row r="170" spans="1:7" ht="20.25" customHeight="1">
      <c r="A170" s="158" t="s">
        <v>356</v>
      </c>
      <c r="B170" s="168" t="s">
        <v>139</v>
      </c>
      <c r="C170" s="294" t="s">
        <v>108</v>
      </c>
      <c r="D170" s="138"/>
      <c r="E170" s="138"/>
      <c r="F170" s="138"/>
      <c r="G170" s="137">
        <f>G171+G184+G200+G206</f>
        <v>214615.35339</v>
      </c>
    </row>
    <row r="171" spans="1:7" ht="20.25" customHeight="1">
      <c r="A171" s="158"/>
      <c r="B171" s="159" t="s">
        <v>364</v>
      </c>
      <c r="C171" s="136" t="s">
        <v>108</v>
      </c>
      <c r="D171" s="136" t="s">
        <v>369</v>
      </c>
      <c r="E171" s="136"/>
      <c r="F171" s="136"/>
      <c r="G171" s="137">
        <f>G172</f>
        <v>91725.65339</v>
      </c>
    </row>
    <row r="172" spans="1:7" ht="32.25" customHeight="1">
      <c r="A172" s="158"/>
      <c r="B172" s="161" t="s">
        <v>695</v>
      </c>
      <c r="C172" s="138" t="s">
        <v>108</v>
      </c>
      <c r="D172" s="138" t="s">
        <v>369</v>
      </c>
      <c r="E172" s="138" t="s">
        <v>516</v>
      </c>
      <c r="F172" s="138"/>
      <c r="G172" s="139">
        <f>G173</f>
        <v>91725.65339</v>
      </c>
    </row>
    <row r="173" spans="1:7" ht="19.5" customHeight="1">
      <c r="A173" s="158"/>
      <c r="B173" s="161" t="s">
        <v>595</v>
      </c>
      <c r="C173" s="138" t="s">
        <v>108</v>
      </c>
      <c r="D173" s="138" t="s">
        <v>369</v>
      </c>
      <c r="E173" s="138" t="s">
        <v>516</v>
      </c>
      <c r="F173" s="138"/>
      <c r="G173" s="139">
        <f>G175+G179+G182</f>
        <v>91725.65339</v>
      </c>
    </row>
    <row r="174" spans="1:7" ht="19.5" customHeight="1">
      <c r="A174" s="158"/>
      <c r="B174" s="161" t="s">
        <v>596</v>
      </c>
      <c r="C174" s="138" t="s">
        <v>108</v>
      </c>
      <c r="D174" s="138" t="s">
        <v>369</v>
      </c>
      <c r="E174" s="138" t="s">
        <v>517</v>
      </c>
      <c r="F174" s="138"/>
      <c r="G174" s="139">
        <f>G176+G180</f>
        <v>65945.45239</v>
      </c>
    </row>
    <row r="175" spans="1:7" ht="54" customHeight="1">
      <c r="A175" s="158"/>
      <c r="B175" s="63" t="s">
        <v>597</v>
      </c>
      <c r="C175" s="138" t="s">
        <v>108</v>
      </c>
      <c r="D175" s="138" t="s">
        <v>369</v>
      </c>
      <c r="E175" s="138" t="s">
        <v>518</v>
      </c>
      <c r="F175" s="138"/>
      <c r="G175" s="139">
        <f>G176+G177+G178</f>
        <v>63739.55339</v>
      </c>
    </row>
    <row r="176" spans="1:7" ht="55.5" customHeight="1">
      <c r="A176" s="158"/>
      <c r="B176" s="64" t="s">
        <v>440</v>
      </c>
      <c r="C176" s="138" t="s">
        <v>108</v>
      </c>
      <c r="D176" s="138" t="s">
        <v>369</v>
      </c>
      <c r="E176" s="138" t="s">
        <v>518</v>
      </c>
      <c r="F176" s="138" t="s">
        <v>443</v>
      </c>
      <c r="G176" s="139">
        <v>39184.13339</v>
      </c>
    </row>
    <row r="177" spans="1:7" ht="28.5" customHeight="1">
      <c r="A177" s="158"/>
      <c r="B177" s="64" t="s">
        <v>441</v>
      </c>
      <c r="C177" s="138" t="s">
        <v>108</v>
      </c>
      <c r="D177" s="138" t="s">
        <v>369</v>
      </c>
      <c r="E177" s="138" t="s">
        <v>518</v>
      </c>
      <c r="F177" s="138" t="s">
        <v>444</v>
      </c>
      <c r="G177" s="139">
        <f>24455.42-500</f>
        <v>23955.42</v>
      </c>
    </row>
    <row r="178" spans="1:7" ht="15.75" customHeight="1">
      <c r="A178" s="158"/>
      <c r="B178" s="64" t="s">
        <v>442</v>
      </c>
      <c r="C178" s="138" t="s">
        <v>108</v>
      </c>
      <c r="D178" s="138" t="s">
        <v>369</v>
      </c>
      <c r="E178" s="138" t="s">
        <v>518</v>
      </c>
      <c r="F178" s="138" t="s">
        <v>445</v>
      </c>
      <c r="G178" s="139">
        <v>600</v>
      </c>
    </row>
    <row r="179" spans="1:7" ht="68.25" customHeight="1">
      <c r="A179" s="158"/>
      <c r="B179" s="178" t="s">
        <v>598</v>
      </c>
      <c r="C179" s="138" t="s">
        <v>108</v>
      </c>
      <c r="D179" s="138" t="s">
        <v>369</v>
      </c>
      <c r="E179" s="138" t="s">
        <v>519</v>
      </c>
      <c r="F179" s="138"/>
      <c r="G179" s="139">
        <f>G180+G181</f>
        <v>27938</v>
      </c>
    </row>
    <row r="180" spans="1:7" ht="55.5" customHeight="1">
      <c r="A180" s="158"/>
      <c r="B180" s="64" t="s">
        <v>440</v>
      </c>
      <c r="C180" s="138" t="s">
        <v>108</v>
      </c>
      <c r="D180" s="138" t="s">
        <v>369</v>
      </c>
      <c r="E180" s="138" t="s">
        <v>519</v>
      </c>
      <c r="F180" s="138" t="s">
        <v>443</v>
      </c>
      <c r="G180" s="139">
        <v>26761.319</v>
      </c>
    </row>
    <row r="181" spans="1:7" ht="27.75" customHeight="1">
      <c r="A181" s="158"/>
      <c r="B181" s="64" t="s">
        <v>441</v>
      </c>
      <c r="C181" s="138" t="s">
        <v>108</v>
      </c>
      <c r="D181" s="138" t="s">
        <v>369</v>
      </c>
      <c r="E181" s="138" t="s">
        <v>519</v>
      </c>
      <c r="F181" s="138" t="s">
        <v>444</v>
      </c>
      <c r="G181" s="139">
        <v>1176.681</v>
      </c>
    </row>
    <row r="182" spans="1:7" s="302" customFormat="1" ht="80.25" customHeight="1">
      <c r="A182" s="308"/>
      <c r="B182" s="313" t="s">
        <v>810</v>
      </c>
      <c r="C182" s="314" t="s">
        <v>108</v>
      </c>
      <c r="D182" s="314" t="s">
        <v>369</v>
      </c>
      <c r="E182" s="314" t="s">
        <v>811</v>
      </c>
      <c r="F182" s="314"/>
      <c r="G182" s="315">
        <f>G183</f>
        <v>48.1</v>
      </c>
    </row>
    <row r="183" spans="1:7" s="302" customFormat="1" ht="54.75" customHeight="1">
      <c r="A183" s="308"/>
      <c r="B183" s="313" t="s">
        <v>440</v>
      </c>
      <c r="C183" s="314" t="s">
        <v>108</v>
      </c>
      <c r="D183" s="314" t="s">
        <v>369</v>
      </c>
      <c r="E183" s="314" t="s">
        <v>811</v>
      </c>
      <c r="F183" s="314" t="s">
        <v>443</v>
      </c>
      <c r="G183" s="315">
        <v>48.1</v>
      </c>
    </row>
    <row r="184" spans="1:7" ht="19.5" customHeight="1">
      <c r="A184" s="158"/>
      <c r="B184" s="160" t="s">
        <v>360</v>
      </c>
      <c r="C184" s="136" t="s">
        <v>108</v>
      </c>
      <c r="D184" s="136" t="s">
        <v>370</v>
      </c>
      <c r="E184" s="136"/>
      <c r="F184" s="136"/>
      <c r="G184" s="137">
        <f>G185</f>
        <v>121522.7</v>
      </c>
    </row>
    <row r="185" spans="1:7" ht="36.75" customHeight="1">
      <c r="A185" s="158"/>
      <c r="B185" s="161" t="s">
        <v>696</v>
      </c>
      <c r="C185" s="138" t="s">
        <v>108</v>
      </c>
      <c r="D185" s="138" t="s">
        <v>370</v>
      </c>
      <c r="E185" s="138" t="s">
        <v>516</v>
      </c>
      <c r="F185" s="138"/>
      <c r="G185" s="139">
        <f>G187</f>
        <v>121522.7</v>
      </c>
    </row>
    <row r="186" spans="1:7" ht="21" customHeight="1">
      <c r="A186" s="158"/>
      <c r="B186" s="161" t="s">
        <v>599</v>
      </c>
      <c r="C186" s="138" t="s">
        <v>108</v>
      </c>
      <c r="D186" s="138" t="s">
        <v>370</v>
      </c>
      <c r="E186" s="138" t="s">
        <v>516</v>
      </c>
      <c r="F186" s="138"/>
      <c r="G186" s="139">
        <f>G187+G191+G197+G194</f>
        <v>125677.082</v>
      </c>
    </row>
    <row r="187" spans="1:7" ht="21" customHeight="1">
      <c r="A187" s="158"/>
      <c r="B187" s="161" t="s">
        <v>600</v>
      </c>
      <c r="C187" s="138" t="s">
        <v>108</v>
      </c>
      <c r="D187" s="138" t="s">
        <v>370</v>
      </c>
      <c r="E187" s="138" t="s">
        <v>520</v>
      </c>
      <c r="F187" s="138"/>
      <c r="G187" s="139">
        <f>G188+G192+G198+G195</f>
        <v>121522.7</v>
      </c>
    </row>
    <row r="188" spans="1:7" ht="55.5" customHeight="1">
      <c r="A188" s="158"/>
      <c r="B188" s="63" t="s">
        <v>597</v>
      </c>
      <c r="C188" s="138" t="s">
        <v>108</v>
      </c>
      <c r="D188" s="138" t="s">
        <v>370</v>
      </c>
      <c r="E188" s="138" t="s">
        <v>521</v>
      </c>
      <c r="F188" s="138"/>
      <c r="G188" s="139">
        <f>G189+G190+G191</f>
        <v>16447.7</v>
      </c>
    </row>
    <row r="189" spans="1:7" ht="53.25" customHeight="1">
      <c r="A189" s="158"/>
      <c r="B189" s="64" t="s">
        <v>440</v>
      </c>
      <c r="C189" s="138" t="s">
        <v>108</v>
      </c>
      <c r="D189" s="138" t="s">
        <v>370</v>
      </c>
      <c r="E189" s="138" t="s">
        <v>521</v>
      </c>
      <c r="F189" s="138" t="s">
        <v>443</v>
      </c>
      <c r="G189" s="139">
        <v>2500</v>
      </c>
    </row>
    <row r="190" spans="1:7" ht="28.5" customHeight="1">
      <c r="A190" s="158"/>
      <c r="B190" s="64" t="s">
        <v>441</v>
      </c>
      <c r="C190" s="138" t="s">
        <v>108</v>
      </c>
      <c r="D190" s="138" t="s">
        <v>370</v>
      </c>
      <c r="E190" s="138" t="s">
        <v>521</v>
      </c>
      <c r="F190" s="138" t="s">
        <v>444</v>
      </c>
      <c r="G190" s="139">
        <v>12647.7</v>
      </c>
    </row>
    <row r="191" spans="1:7" ht="15" customHeight="1">
      <c r="A191" s="158"/>
      <c r="B191" s="64" t="s">
        <v>442</v>
      </c>
      <c r="C191" s="138" t="s">
        <v>108</v>
      </c>
      <c r="D191" s="138" t="s">
        <v>370</v>
      </c>
      <c r="E191" s="138" t="s">
        <v>521</v>
      </c>
      <c r="F191" s="138" t="s">
        <v>445</v>
      </c>
      <c r="G191" s="139">
        <v>1300</v>
      </c>
    </row>
    <row r="192" spans="1:7" ht="93.75" customHeight="1">
      <c r="A192" s="158"/>
      <c r="B192" s="266" t="s">
        <v>601</v>
      </c>
      <c r="C192" s="138" t="s">
        <v>108</v>
      </c>
      <c r="D192" s="138" t="s">
        <v>370</v>
      </c>
      <c r="E192" s="138" t="s">
        <v>522</v>
      </c>
      <c r="F192" s="138"/>
      <c r="G192" s="139">
        <f>G193+G194</f>
        <v>97857</v>
      </c>
    </row>
    <row r="193" spans="1:7" ht="54" customHeight="1">
      <c r="A193" s="158"/>
      <c r="B193" s="64" t="s">
        <v>440</v>
      </c>
      <c r="C193" s="138" t="s">
        <v>108</v>
      </c>
      <c r="D193" s="138" t="s">
        <v>370</v>
      </c>
      <c r="E193" s="138" t="s">
        <v>522</v>
      </c>
      <c r="F193" s="138" t="s">
        <v>443</v>
      </c>
      <c r="G193" s="139">
        <v>95732.618</v>
      </c>
    </row>
    <row r="194" spans="1:7" ht="26.25" customHeight="1">
      <c r="A194" s="158"/>
      <c r="B194" s="64" t="s">
        <v>441</v>
      </c>
      <c r="C194" s="138" t="s">
        <v>108</v>
      </c>
      <c r="D194" s="138" t="s">
        <v>370</v>
      </c>
      <c r="E194" s="138" t="s">
        <v>522</v>
      </c>
      <c r="F194" s="138" t="s">
        <v>444</v>
      </c>
      <c r="G194" s="139">
        <v>2124.382</v>
      </c>
    </row>
    <row r="195" spans="1:7" ht="54" customHeight="1">
      <c r="A195" s="169"/>
      <c r="B195" s="266" t="s">
        <v>602</v>
      </c>
      <c r="C195" s="138" t="s">
        <v>108</v>
      </c>
      <c r="D195" s="138" t="s">
        <v>370</v>
      </c>
      <c r="E195" s="138" t="s">
        <v>523</v>
      </c>
      <c r="F195" s="145"/>
      <c r="G195" s="139">
        <f>G196+G197</f>
        <v>6478</v>
      </c>
    </row>
    <row r="196" spans="1:7" ht="30" customHeight="1">
      <c r="A196" s="169"/>
      <c r="B196" s="64" t="s">
        <v>441</v>
      </c>
      <c r="C196" s="138" t="s">
        <v>108</v>
      </c>
      <c r="D196" s="138" t="s">
        <v>370</v>
      </c>
      <c r="E196" s="138" t="s">
        <v>523</v>
      </c>
      <c r="F196" s="138" t="s">
        <v>444</v>
      </c>
      <c r="G196" s="139">
        <v>5748</v>
      </c>
    </row>
    <row r="197" spans="1:7" ht="19.5" customHeight="1">
      <c r="A197" s="169"/>
      <c r="B197" s="64" t="s">
        <v>151</v>
      </c>
      <c r="C197" s="138" t="s">
        <v>108</v>
      </c>
      <c r="D197" s="138" t="s">
        <v>370</v>
      </c>
      <c r="E197" s="138" t="s">
        <v>523</v>
      </c>
      <c r="F197" s="138" t="s">
        <v>152</v>
      </c>
      <c r="G197" s="139">
        <v>730</v>
      </c>
    </row>
    <row r="198" spans="1:7" ht="55.5" customHeight="1">
      <c r="A198" s="169"/>
      <c r="B198" s="63" t="s">
        <v>603</v>
      </c>
      <c r="C198" s="138" t="s">
        <v>108</v>
      </c>
      <c r="D198" s="138" t="s">
        <v>370</v>
      </c>
      <c r="E198" s="138" t="s">
        <v>524</v>
      </c>
      <c r="F198" s="138"/>
      <c r="G198" s="139">
        <f>G199</f>
        <v>740</v>
      </c>
    </row>
    <row r="199" spans="1:7" ht="51">
      <c r="A199" s="169"/>
      <c r="B199" s="64" t="s">
        <v>440</v>
      </c>
      <c r="C199" s="138" t="s">
        <v>108</v>
      </c>
      <c r="D199" s="138" t="s">
        <v>370</v>
      </c>
      <c r="E199" s="138" t="s">
        <v>524</v>
      </c>
      <c r="F199" s="138" t="s">
        <v>443</v>
      </c>
      <c r="G199" s="139">
        <v>740</v>
      </c>
    </row>
    <row r="200" spans="1:7" ht="13.5">
      <c r="A200" s="169"/>
      <c r="B200" s="164" t="s">
        <v>863</v>
      </c>
      <c r="C200" s="136" t="s">
        <v>108</v>
      </c>
      <c r="D200" s="136" t="s">
        <v>108</v>
      </c>
      <c r="E200" s="145"/>
      <c r="F200" s="145"/>
      <c r="G200" s="137">
        <f>SUM(G201)</f>
        <v>600</v>
      </c>
    </row>
    <row r="201" spans="1:7" ht="25.5">
      <c r="A201" s="169"/>
      <c r="B201" s="64" t="s">
        <v>697</v>
      </c>
      <c r="C201" s="138" t="s">
        <v>108</v>
      </c>
      <c r="D201" s="138" t="s">
        <v>108</v>
      </c>
      <c r="E201" s="138" t="s">
        <v>516</v>
      </c>
      <c r="F201" s="136"/>
      <c r="G201" s="139">
        <f>G203</f>
        <v>600</v>
      </c>
    </row>
    <row r="202" spans="1:7" ht="29.25" customHeight="1">
      <c r="A202" s="169"/>
      <c r="B202" s="64" t="s">
        <v>604</v>
      </c>
      <c r="C202" s="138" t="s">
        <v>108</v>
      </c>
      <c r="D202" s="138" t="s">
        <v>108</v>
      </c>
      <c r="E202" s="138" t="s">
        <v>516</v>
      </c>
      <c r="F202" s="138"/>
      <c r="G202" s="139">
        <f>G203</f>
        <v>600</v>
      </c>
    </row>
    <row r="203" spans="1:7" ht="29.25" customHeight="1">
      <c r="A203" s="169"/>
      <c r="B203" s="64" t="s">
        <v>605</v>
      </c>
      <c r="C203" s="138" t="s">
        <v>108</v>
      </c>
      <c r="D203" s="138" t="s">
        <v>108</v>
      </c>
      <c r="E203" s="138" t="s">
        <v>712</v>
      </c>
      <c r="F203" s="138"/>
      <c r="G203" s="139">
        <f>G204</f>
        <v>600</v>
      </c>
    </row>
    <row r="204" spans="1:7" ht="44.25" customHeight="1">
      <c r="A204" s="169"/>
      <c r="B204" s="64" t="s">
        <v>606</v>
      </c>
      <c r="C204" s="138" t="s">
        <v>108</v>
      </c>
      <c r="D204" s="138" t="s">
        <v>108</v>
      </c>
      <c r="E204" s="138" t="s">
        <v>525</v>
      </c>
      <c r="F204" s="138"/>
      <c r="G204" s="139">
        <f>SUM(G205)</f>
        <v>600</v>
      </c>
    </row>
    <row r="205" spans="1:7" ht="25.5">
      <c r="A205" s="169"/>
      <c r="B205" s="64" t="s">
        <v>441</v>
      </c>
      <c r="C205" s="138" t="s">
        <v>108</v>
      </c>
      <c r="D205" s="138" t="s">
        <v>108</v>
      </c>
      <c r="E205" s="138" t="s">
        <v>525</v>
      </c>
      <c r="F205" s="138" t="s">
        <v>444</v>
      </c>
      <c r="G205" s="139">
        <v>600</v>
      </c>
    </row>
    <row r="206" spans="1:7" ht="12.75">
      <c r="A206" s="158"/>
      <c r="B206" s="164" t="s">
        <v>94</v>
      </c>
      <c r="C206" s="136" t="s">
        <v>108</v>
      </c>
      <c r="D206" s="136" t="s">
        <v>111</v>
      </c>
      <c r="E206" s="136"/>
      <c r="F206" s="136"/>
      <c r="G206" s="137">
        <f>SUM(G207)</f>
        <v>767</v>
      </c>
    </row>
    <row r="207" spans="1:7" ht="25.5">
      <c r="A207" s="158"/>
      <c r="B207" s="64" t="s">
        <v>695</v>
      </c>
      <c r="C207" s="138" t="s">
        <v>108</v>
      </c>
      <c r="D207" s="138" t="s">
        <v>111</v>
      </c>
      <c r="E207" s="138" t="s">
        <v>516</v>
      </c>
      <c r="F207" s="138"/>
      <c r="G207" s="139">
        <f>G208+G212+G216</f>
        <v>767</v>
      </c>
    </row>
    <row r="208" spans="1:7" ht="16.5" customHeight="1">
      <c r="A208" s="158"/>
      <c r="B208" s="64" t="s">
        <v>599</v>
      </c>
      <c r="C208" s="138" t="s">
        <v>108</v>
      </c>
      <c r="D208" s="138" t="s">
        <v>111</v>
      </c>
      <c r="E208" s="138" t="s">
        <v>714</v>
      </c>
      <c r="F208" s="138"/>
      <c r="G208" s="139">
        <f>G209</f>
        <v>36</v>
      </c>
    </row>
    <row r="209" spans="1:7" ht="16.5" customHeight="1">
      <c r="A209" s="158"/>
      <c r="B209" s="64" t="s">
        <v>607</v>
      </c>
      <c r="C209" s="138" t="s">
        <v>108</v>
      </c>
      <c r="D209" s="138" t="s">
        <v>111</v>
      </c>
      <c r="E209" s="138" t="s">
        <v>714</v>
      </c>
      <c r="F209" s="138"/>
      <c r="G209" s="139">
        <f>G210</f>
        <v>36</v>
      </c>
    </row>
    <row r="210" spans="1:7" ht="43.5" customHeight="1">
      <c r="A210" s="158"/>
      <c r="B210" s="64" t="s">
        <v>608</v>
      </c>
      <c r="C210" s="138" t="s">
        <v>108</v>
      </c>
      <c r="D210" s="138" t="s">
        <v>111</v>
      </c>
      <c r="E210" s="138" t="s">
        <v>526</v>
      </c>
      <c r="F210" s="138"/>
      <c r="G210" s="139">
        <f>G211</f>
        <v>36</v>
      </c>
    </row>
    <row r="211" spans="1:7" ht="25.5">
      <c r="A211" s="158"/>
      <c r="B211" s="64" t="s">
        <v>441</v>
      </c>
      <c r="C211" s="138" t="s">
        <v>108</v>
      </c>
      <c r="D211" s="138" t="s">
        <v>111</v>
      </c>
      <c r="E211" s="138" t="s">
        <v>526</v>
      </c>
      <c r="F211" s="138" t="s">
        <v>444</v>
      </c>
      <c r="G211" s="139">
        <v>36</v>
      </c>
    </row>
    <row r="212" spans="1:7" ht="16.5" customHeight="1">
      <c r="A212" s="158"/>
      <c r="B212" s="64" t="s">
        <v>600</v>
      </c>
      <c r="C212" s="138" t="s">
        <v>108</v>
      </c>
      <c r="D212" s="138" t="s">
        <v>111</v>
      </c>
      <c r="E212" s="138" t="s">
        <v>714</v>
      </c>
      <c r="F212" s="138"/>
      <c r="G212" s="139">
        <f>G213</f>
        <v>461</v>
      </c>
    </row>
    <row r="213" spans="1:7" ht="43.5" customHeight="1">
      <c r="A213" s="158"/>
      <c r="B213" s="64" t="s">
        <v>606</v>
      </c>
      <c r="C213" s="138" t="s">
        <v>108</v>
      </c>
      <c r="D213" s="138" t="s">
        <v>111</v>
      </c>
      <c r="E213" s="138" t="s">
        <v>568</v>
      </c>
      <c r="F213" s="138"/>
      <c r="G213" s="139">
        <f>G214+G215</f>
        <v>461</v>
      </c>
    </row>
    <row r="214" spans="1:7" ht="25.5">
      <c r="A214" s="158"/>
      <c r="B214" s="64" t="s">
        <v>441</v>
      </c>
      <c r="C214" s="138" t="s">
        <v>108</v>
      </c>
      <c r="D214" s="138" t="s">
        <v>111</v>
      </c>
      <c r="E214" s="138" t="s">
        <v>568</v>
      </c>
      <c r="F214" s="138" t="s">
        <v>444</v>
      </c>
      <c r="G214" s="139">
        <v>400</v>
      </c>
    </row>
    <row r="215" spans="1:7" ht="25.5">
      <c r="A215" s="158"/>
      <c r="B215" s="64" t="s">
        <v>103</v>
      </c>
      <c r="C215" s="138" t="s">
        <v>108</v>
      </c>
      <c r="D215" s="138" t="s">
        <v>111</v>
      </c>
      <c r="E215" s="138" t="s">
        <v>568</v>
      </c>
      <c r="F215" s="138" t="s">
        <v>150</v>
      </c>
      <c r="G215" s="139">
        <v>61</v>
      </c>
    </row>
    <row r="216" spans="1:7" ht="27" customHeight="1">
      <c r="A216" s="158"/>
      <c r="B216" s="64" t="s">
        <v>642</v>
      </c>
      <c r="C216" s="138" t="s">
        <v>108</v>
      </c>
      <c r="D216" s="138" t="s">
        <v>111</v>
      </c>
      <c r="E216" s="138" t="s">
        <v>527</v>
      </c>
      <c r="F216" s="138"/>
      <c r="G216" s="139">
        <f>G217+G220</f>
        <v>270</v>
      </c>
    </row>
    <row r="217" spans="1:7" ht="27" customHeight="1">
      <c r="A217" s="158"/>
      <c r="B217" s="64" t="s">
        <v>719</v>
      </c>
      <c r="C217" s="138" t="s">
        <v>108</v>
      </c>
      <c r="D217" s="138" t="s">
        <v>111</v>
      </c>
      <c r="E217" s="138" t="s">
        <v>643</v>
      </c>
      <c r="F217" s="138"/>
      <c r="G217" s="139">
        <f>G218</f>
        <v>70</v>
      </c>
    </row>
    <row r="218" spans="1:7" ht="43.5" customHeight="1">
      <c r="A218" s="158"/>
      <c r="B218" s="64" t="s">
        <v>606</v>
      </c>
      <c r="C218" s="138" t="s">
        <v>108</v>
      </c>
      <c r="D218" s="138" t="s">
        <v>111</v>
      </c>
      <c r="E218" s="138" t="s">
        <v>569</v>
      </c>
      <c r="F218" s="138"/>
      <c r="G218" s="139">
        <f>G219</f>
        <v>70</v>
      </c>
    </row>
    <row r="219" spans="1:7" ht="25.5">
      <c r="A219" s="158"/>
      <c r="B219" s="64" t="s">
        <v>441</v>
      </c>
      <c r="C219" s="138" t="s">
        <v>108</v>
      </c>
      <c r="D219" s="138" t="s">
        <v>111</v>
      </c>
      <c r="E219" s="138" t="s">
        <v>569</v>
      </c>
      <c r="F219" s="138" t="s">
        <v>444</v>
      </c>
      <c r="G219" s="139">
        <v>70</v>
      </c>
    </row>
    <row r="220" spans="1:7" ht="27" customHeight="1">
      <c r="A220" s="158"/>
      <c r="B220" s="64" t="s">
        <v>719</v>
      </c>
      <c r="C220" s="138" t="s">
        <v>108</v>
      </c>
      <c r="D220" s="138" t="s">
        <v>111</v>
      </c>
      <c r="E220" s="138" t="s">
        <v>713</v>
      </c>
      <c r="F220" s="138"/>
      <c r="G220" s="139">
        <f>G221</f>
        <v>200</v>
      </c>
    </row>
    <row r="221" spans="1:7" ht="43.5" customHeight="1">
      <c r="A221" s="158"/>
      <c r="B221" s="64" t="s">
        <v>606</v>
      </c>
      <c r="C221" s="138" t="s">
        <v>108</v>
      </c>
      <c r="D221" s="138" t="s">
        <v>111</v>
      </c>
      <c r="E221" s="138" t="s">
        <v>528</v>
      </c>
      <c r="F221" s="138"/>
      <c r="G221" s="139">
        <f>G222</f>
        <v>200</v>
      </c>
    </row>
    <row r="222" spans="1:7" ht="25.5">
      <c r="A222" s="158"/>
      <c r="B222" s="64" t="s">
        <v>441</v>
      </c>
      <c r="C222" s="138" t="s">
        <v>108</v>
      </c>
      <c r="D222" s="138" t="s">
        <v>111</v>
      </c>
      <c r="E222" s="138" t="s">
        <v>528</v>
      </c>
      <c r="F222" s="138" t="s">
        <v>444</v>
      </c>
      <c r="G222" s="139">
        <v>200</v>
      </c>
    </row>
    <row r="223" spans="1:7" ht="14.25">
      <c r="A223" s="158" t="s">
        <v>359</v>
      </c>
      <c r="B223" s="51" t="s">
        <v>447</v>
      </c>
      <c r="C223" s="136" t="s">
        <v>140</v>
      </c>
      <c r="D223" s="138"/>
      <c r="E223" s="138"/>
      <c r="F223" s="138"/>
      <c r="G223" s="137">
        <f>G224+G230</f>
        <v>10857.505</v>
      </c>
    </row>
    <row r="224" spans="1:7" ht="12.75">
      <c r="A224" s="158"/>
      <c r="B224" s="159" t="s">
        <v>96</v>
      </c>
      <c r="C224" s="136" t="s">
        <v>140</v>
      </c>
      <c r="D224" s="136" t="s">
        <v>369</v>
      </c>
      <c r="E224" s="136"/>
      <c r="F224" s="136"/>
      <c r="G224" s="137">
        <f>G225</f>
        <v>1400</v>
      </c>
    </row>
    <row r="225" spans="1:7" ht="25.5">
      <c r="A225" s="158"/>
      <c r="B225" s="63" t="s">
        <v>665</v>
      </c>
      <c r="C225" s="138" t="s">
        <v>140</v>
      </c>
      <c r="D225" s="138" t="s">
        <v>369</v>
      </c>
      <c r="E225" s="138" t="s">
        <v>570</v>
      </c>
      <c r="F225" s="138"/>
      <c r="G225" s="139">
        <f>G226</f>
        <v>1400</v>
      </c>
    </row>
    <row r="226" spans="1:7" ht="27.75" customHeight="1">
      <c r="A226" s="158"/>
      <c r="B226" s="63" t="s">
        <v>644</v>
      </c>
      <c r="C226" s="138" t="s">
        <v>140</v>
      </c>
      <c r="D226" s="138" t="s">
        <v>369</v>
      </c>
      <c r="E226" s="138" t="s">
        <v>571</v>
      </c>
      <c r="F226" s="138"/>
      <c r="G226" s="139">
        <f>G228</f>
        <v>1400</v>
      </c>
    </row>
    <row r="227" spans="1:7" ht="27.75" customHeight="1">
      <c r="A227" s="158"/>
      <c r="B227" s="63" t="s">
        <v>645</v>
      </c>
      <c r="C227" s="138" t="s">
        <v>140</v>
      </c>
      <c r="D227" s="138" t="s">
        <v>369</v>
      </c>
      <c r="E227" s="138" t="s">
        <v>646</v>
      </c>
      <c r="F227" s="138"/>
      <c r="G227" s="139">
        <f>G228</f>
        <v>1400</v>
      </c>
    </row>
    <row r="228" spans="1:7" ht="38.25">
      <c r="A228" s="158"/>
      <c r="B228" s="63" t="s">
        <v>606</v>
      </c>
      <c r="C228" s="138" t="s">
        <v>140</v>
      </c>
      <c r="D228" s="138" t="s">
        <v>369</v>
      </c>
      <c r="E228" s="138" t="s">
        <v>572</v>
      </c>
      <c r="F228" s="138"/>
      <c r="G228" s="139">
        <f>G229</f>
        <v>1400</v>
      </c>
    </row>
    <row r="229" spans="1:7" ht="25.5">
      <c r="A229" s="169"/>
      <c r="B229" s="63" t="s">
        <v>103</v>
      </c>
      <c r="C229" s="138" t="s">
        <v>140</v>
      </c>
      <c r="D229" s="138" t="s">
        <v>369</v>
      </c>
      <c r="E229" s="138" t="s">
        <v>572</v>
      </c>
      <c r="F229" s="138" t="s">
        <v>150</v>
      </c>
      <c r="G229" s="139">
        <v>1400</v>
      </c>
    </row>
    <row r="230" spans="1:7" ht="13.5">
      <c r="A230" s="158"/>
      <c r="B230" s="159" t="s">
        <v>301</v>
      </c>
      <c r="C230" s="136" t="s">
        <v>140</v>
      </c>
      <c r="D230" s="136" t="s">
        <v>372</v>
      </c>
      <c r="E230" s="148"/>
      <c r="F230" s="148"/>
      <c r="G230" s="137">
        <f>SUM(G231)</f>
        <v>9457.505</v>
      </c>
    </row>
    <row r="231" spans="1:7" ht="25.5">
      <c r="A231" s="158"/>
      <c r="B231" s="63" t="s">
        <v>665</v>
      </c>
      <c r="C231" s="138" t="s">
        <v>140</v>
      </c>
      <c r="D231" s="138" t="s">
        <v>372</v>
      </c>
      <c r="E231" s="138" t="s">
        <v>570</v>
      </c>
      <c r="F231" s="145"/>
      <c r="G231" s="139">
        <f>SUM(G232)</f>
        <v>9457.505</v>
      </c>
    </row>
    <row r="232" spans="1:7" ht="12.75">
      <c r="A232" s="158"/>
      <c r="B232" s="63" t="s">
        <v>647</v>
      </c>
      <c r="C232" s="138" t="s">
        <v>140</v>
      </c>
      <c r="D232" s="138" t="s">
        <v>372</v>
      </c>
      <c r="E232" s="138" t="s">
        <v>663</v>
      </c>
      <c r="F232" s="138"/>
      <c r="G232" s="139">
        <f>SUM(G234)</f>
        <v>9457.505</v>
      </c>
    </row>
    <row r="233" spans="1:7" ht="42.75" customHeight="1">
      <c r="A233" s="158"/>
      <c r="B233" s="63" t="s">
        <v>648</v>
      </c>
      <c r="C233" s="138" t="s">
        <v>140</v>
      </c>
      <c r="D233" s="138" t="s">
        <v>372</v>
      </c>
      <c r="E233" s="138" t="s">
        <v>649</v>
      </c>
      <c r="F233" s="138"/>
      <c r="G233" s="139">
        <f>SUM(G235)</f>
        <v>9457.505</v>
      </c>
    </row>
    <row r="234" spans="1:7" ht="55.5" customHeight="1">
      <c r="A234" s="158"/>
      <c r="B234" s="63" t="s">
        <v>597</v>
      </c>
      <c r="C234" s="138" t="s">
        <v>140</v>
      </c>
      <c r="D234" s="138" t="s">
        <v>372</v>
      </c>
      <c r="E234" s="138" t="s">
        <v>573</v>
      </c>
      <c r="F234" s="138"/>
      <c r="G234" s="139">
        <f>SUM(G235)</f>
        <v>9457.505</v>
      </c>
    </row>
    <row r="235" spans="1:7" ht="25.5">
      <c r="A235" s="158"/>
      <c r="B235" s="63" t="s">
        <v>103</v>
      </c>
      <c r="C235" s="138" t="s">
        <v>140</v>
      </c>
      <c r="D235" s="138" t="s">
        <v>372</v>
      </c>
      <c r="E235" s="138" t="s">
        <v>573</v>
      </c>
      <c r="F235" s="138" t="s">
        <v>150</v>
      </c>
      <c r="G235" s="139">
        <v>9457.505</v>
      </c>
    </row>
    <row r="236" spans="1:7" ht="18.75" customHeight="1">
      <c r="A236" s="158" t="s">
        <v>363</v>
      </c>
      <c r="B236" s="52" t="s">
        <v>78</v>
      </c>
      <c r="C236" s="136" t="s">
        <v>367</v>
      </c>
      <c r="D236" s="138"/>
      <c r="E236" s="138"/>
      <c r="F236" s="138"/>
      <c r="G236" s="137">
        <f>G237+G242+G248+G266</f>
        <v>34679.062</v>
      </c>
    </row>
    <row r="237" spans="1:7" ht="15" customHeight="1">
      <c r="A237" s="158"/>
      <c r="B237" s="160" t="s">
        <v>99</v>
      </c>
      <c r="C237" s="136" t="s">
        <v>367</v>
      </c>
      <c r="D237" s="136" t="s">
        <v>369</v>
      </c>
      <c r="E237" s="136"/>
      <c r="F237" s="136"/>
      <c r="G237" s="137">
        <f>G238</f>
        <v>2476.262</v>
      </c>
    </row>
    <row r="238" spans="1:7" ht="25.5">
      <c r="A238" s="158"/>
      <c r="B238" s="161" t="s">
        <v>666</v>
      </c>
      <c r="C238" s="138" t="s">
        <v>367</v>
      </c>
      <c r="D238" s="138" t="s">
        <v>369</v>
      </c>
      <c r="E238" s="138" t="s">
        <v>529</v>
      </c>
      <c r="F238" s="138"/>
      <c r="G238" s="139">
        <f>G240</f>
        <v>2476.262</v>
      </c>
    </row>
    <row r="239" spans="1:7" ht="18.75" customHeight="1">
      <c r="A239" s="158"/>
      <c r="B239" s="161" t="s">
        <v>651</v>
      </c>
      <c r="C239" s="138" t="s">
        <v>367</v>
      </c>
      <c r="D239" s="138" t="s">
        <v>369</v>
      </c>
      <c r="E239" s="138" t="s">
        <v>574</v>
      </c>
      <c r="F239" s="138"/>
      <c r="G239" s="139">
        <f>SUM(G240)</f>
        <v>2476.262</v>
      </c>
    </row>
    <row r="240" spans="1:7" ht="27" customHeight="1">
      <c r="A240" s="158"/>
      <c r="B240" s="171" t="s">
        <v>575</v>
      </c>
      <c r="C240" s="138" t="s">
        <v>367</v>
      </c>
      <c r="D240" s="138" t="s">
        <v>369</v>
      </c>
      <c r="E240" s="138" t="s">
        <v>720</v>
      </c>
      <c r="F240" s="138"/>
      <c r="G240" s="139">
        <f>G241</f>
        <v>2476.262</v>
      </c>
    </row>
    <row r="241" spans="1:7" ht="12.75">
      <c r="A241" s="158"/>
      <c r="B241" s="63" t="s">
        <v>151</v>
      </c>
      <c r="C241" s="138" t="s">
        <v>367</v>
      </c>
      <c r="D241" s="138" t="s">
        <v>369</v>
      </c>
      <c r="E241" s="138" t="s">
        <v>720</v>
      </c>
      <c r="F241" s="138" t="s">
        <v>152</v>
      </c>
      <c r="G241" s="139">
        <v>2476.262</v>
      </c>
    </row>
    <row r="242" spans="1:7" ht="12.75">
      <c r="A242" s="158"/>
      <c r="B242" s="160" t="s">
        <v>425</v>
      </c>
      <c r="C242" s="136" t="s">
        <v>367</v>
      </c>
      <c r="D242" s="136" t="s">
        <v>371</v>
      </c>
      <c r="E242" s="136"/>
      <c r="F242" s="136"/>
      <c r="G242" s="137">
        <f>G245</f>
        <v>9877</v>
      </c>
    </row>
    <row r="243" spans="1:7" ht="25.5">
      <c r="A243" s="158"/>
      <c r="B243" s="161" t="s">
        <v>666</v>
      </c>
      <c r="C243" s="138" t="s">
        <v>367</v>
      </c>
      <c r="D243" s="138" t="s">
        <v>371</v>
      </c>
      <c r="E243" s="138" t="s">
        <v>529</v>
      </c>
      <c r="F243" s="138"/>
      <c r="G243" s="139">
        <f>SUM(G244)</f>
        <v>9877</v>
      </c>
    </row>
    <row r="244" spans="1:7" ht="18" customHeight="1">
      <c r="A244" s="158"/>
      <c r="B244" s="161" t="s">
        <v>656</v>
      </c>
      <c r="C244" s="138" t="s">
        <v>367</v>
      </c>
      <c r="D244" s="138" t="s">
        <v>371</v>
      </c>
      <c r="E244" s="138" t="s">
        <v>574</v>
      </c>
      <c r="F244" s="138"/>
      <c r="G244" s="139">
        <f>SUM(G245)</f>
        <v>9877</v>
      </c>
    </row>
    <row r="245" spans="1:7" ht="40.5" customHeight="1">
      <c r="A245" s="169"/>
      <c r="B245" s="63" t="s">
        <v>652</v>
      </c>
      <c r="C245" s="138" t="s">
        <v>367</v>
      </c>
      <c r="D245" s="138" t="s">
        <v>371</v>
      </c>
      <c r="E245" s="138" t="s">
        <v>577</v>
      </c>
      <c r="F245" s="138"/>
      <c r="G245" s="139">
        <f>G246+G247</f>
        <v>9877</v>
      </c>
    </row>
    <row r="246" spans="1:7" ht="25.5">
      <c r="A246" s="158"/>
      <c r="B246" s="64" t="s">
        <v>441</v>
      </c>
      <c r="C246" s="138" t="s">
        <v>367</v>
      </c>
      <c r="D246" s="138" t="s">
        <v>371</v>
      </c>
      <c r="E246" s="138" t="s">
        <v>577</v>
      </c>
      <c r="F246" s="138" t="s">
        <v>444</v>
      </c>
      <c r="G246" s="139">
        <v>737</v>
      </c>
    </row>
    <row r="247" spans="1:7" ht="13.5">
      <c r="A247" s="169"/>
      <c r="B247" s="63" t="s">
        <v>151</v>
      </c>
      <c r="C247" s="138" t="s">
        <v>367</v>
      </c>
      <c r="D247" s="138" t="s">
        <v>371</v>
      </c>
      <c r="E247" s="138" t="s">
        <v>577</v>
      </c>
      <c r="F247" s="138" t="s">
        <v>152</v>
      </c>
      <c r="G247" s="139">
        <v>9140</v>
      </c>
    </row>
    <row r="248" spans="1:7" ht="13.5">
      <c r="A248" s="169"/>
      <c r="B248" s="159" t="s">
        <v>127</v>
      </c>
      <c r="C248" s="136" t="s">
        <v>367</v>
      </c>
      <c r="D248" s="136" t="s">
        <v>372</v>
      </c>
      <c r="E248" s="136"/>
      <c r="F248" s="136"/>
      <c r="G248" s="137">
        <f>G249</f>
        <v>21098.8</v>
      </c>
    </row>
    <row r="249" spans="1:7" ht="25.5">
      <c r="A249" s="169"/>
      <c r="B249" s="161" t="s">
        <v>666</v>
      </c>
      <c r="C249" s="138" t="s">
        <v>367</v>
      </c>
      <c r="D249" s="138" t="s">
        <v>372</v>
      </c>
      <c r="E249" s="138" t="s">
        <v>529</v>
      </c>
      <c r="F249" s="136"/>
      <c r="G249" s="139">
        <f>G250+G259</f>
        <v>21098.8</v>
      </c>
    </row>
    <row r="250" spans="1:7" ht="18" customHeight="1">
      <c r="A250" s="169"/>
      <c r="B250" s="172" t="s">
        <v>611</v>
      </c>
      <c r="C250" s="138" t="s">
        <v>367</v>
      </c>
      <c r="D250" s="138" t="s">
        <v>372</v>
      </c>
      <c r="E250" s="138" t="s">
        <v>530</v>
      </c>
      <c r="F250" s="136"/>
      <c r="G250" s="139">
        <f>G251+G254+G256+G262</f>
        <v>18297.6</v>
      </c>
    </row>
    <row r="251" spans="1:7" ht="67.5" customHeight="1">
      <c r="A251" s="173"/>
      <c r="B251" s="171" t="s">
        <v>654</v>
      </c>
      <c r="C251" s="138" t="s">
        <v>367</v>
      </c>
      <c r="D251" s="138" t="s">
        <v>372</v>
      </c>
      <c r="E251" s="138" t="s">
        <v>531</v>
      </c>
      <c r="F251" s="138"/>
      <c r="G251" s="139">
        <f>G252+G253</f>
        <v>2732.8</v>
      </c>
    </row>
    <row r="252" spans="1:7" ht="25.5">
      <c r="A252" s="158"/>
      <c r="B252" s="64" t="s">
        <v>441</v>
      </c>
      <c r="C252" s="138" t="s">
        <v>367</v>
      </c>
      <c r="D252" s="138" t="s">
        <v>372</v>
      </c>
      <c r="E252" s="138" t="s">
        <v>531</v>
      </c>
      <c r="F252" s="138" t="s">
        <v>444</v>
      </c>
      <c r="G252" s="139">
        <v>77</v>
      </c>
    </row>
    <row r="253" spans="1:7" ht="12.75">
      <c r="A253" s="173"/>
      <c r="B253" s="63" t="s">
        <v>151</v>
      </c>
      <c r="C253" s="138" t="s">
        <v>367</v>
      </c>
      <c r="D253" s="138" t="s">
        <v>372</v>
      </c>
      <c r="E253" s="138" t="s">
        <v>531</v>
      </c>
      <c r="F253" s="138" t="s">
        <v>152</v>
      </c>
      <c r="G253" s="139">
        <v>2655.8</v>
      </c>
    </row>
    <row r="254" spans="1:7" ht="192.75" customHeight="1">
      <c r="A254" s="169"/>
      <c r="B254" s="266" t="s">
        <v>653</v>
      </c>
      <c r="C254" s="138" t="s">
        <v>367</v>
      </c>
      <c r="D254" s="138" t="s">
        <v>372</v>
      </c>
      <c r="E254" s="138" t="s">
        <v>579</v>
      </c>
      <c r="F254" s="138"/>
      <c r="G254" s="139">
        <f>G255</f>
        <v>15150</v>
      </c>
    </row>
    <row r="255" spans="1:7" ht="12.75">
      <c r="A255" s="158"/>
      <c r="B255" s="63" t="s">
        <v>151</v>
      </c>
      <c r="C255" s="138" t="s">
        <v>367</v>
      </c>
      <c r="D255" s="138" t="s">
        <v>372</v>
      </c>
      <c r="E255" s="138" t="s">
        <v>579</v>
      </c>
      <c r="F255" s="138" t="s">
        <v>152</v>
      </c>
      <c r="G255" s="139">
        <v>15150</v>
      </c>
    </row>
    <row r="256" spans="1:7" ht="30.75" customHeight="1">
      <c r="A256" s="158"/>
      <c r="B256" s="174" t="s">
        <v>882</v>
      </c>
      <c r="C256" s="138" t="s">
        <v>367</v>
      </c>
      <c r="D256" s="138" t="s">
        <v>372</v>
      </c>
      <c r="E256" s="138" t="s">
        <v>580</v>
      </c>
      <c r="F256" s="136"/>
      <c r="G256" s="139">
        <f>G258</f>
        <v>72.2</v>
      </c>
    </row>
    <row r="257" spans="1:7" ht="15.75" customHeight="1">
      <c r="A257" s="169"/>
      <c r="B257" s="175" t="s">
        <v>303</v>
      </c>
      <c r="C257" s="145" t="s">
        <v>367</v>
      </c>
      <c r="D257" s="145" t="s">
        <v>372</v>
      </c>
      <c r="E257" s="145" t="s">
        <v>721</v>
      </c>
      <c r="F257" s="136"/>
      <c r="G257" s="146">
        <v>72.2</v>
      </c>
    </row>
    <row r="258" spans="1:7" ht="13.5">
      <c r="A258" s="169"/>
      <c r="B258" s="63" t="s">
        <v>151</v>
      </c>
      <c r="C258" s="138" t="s">
        <v>367</v>
      </c>
      <c r="D258" s="138" t="s">
        <v>372</v>
      </c>
      <c r="E258" s="138" t="s">
        <v>580</v>
      </c>
      <c r="F258" s="138" t="s">
        <v>152</v>
      </c>
      <c r="G258" s="139">
        <v>72.2</v>
      </c>
    </row>
    <row r="259" spans="1:7" ht="18" customHeight="1">
      <c r="A259" s="169"/>
      <c r="B259" s="161" t="s">
        <v>661</v>
      </c>
      <c r="C259" s="138" t="s">
        <v>367</v>
      </c>
      <c r="D259" s="138" t="s">
        <v>372</v>
      </c>
      <c r="E259" s="138" t="s">
        <v>593</v>
      </c>
      <c r="F259" s="136"/>
      <c r="G259" s="139">
        <f>G260</f>
        <v>2801.2</v>
      </c>
    </row>
    <row r="260" spans="1:7" ht="49.5" customHeight="1">
      <c r="A260" s="169"/>
      <c r="B260" s="266" t="s">
        <v>662</v>
      </c>
      <c r="C260" s="138" t="s">
        <v>367</v>
      </c>
      <c r="D260" s="138" t="s">
        <v>372</v>
      </c>
      <c r="E260" s="138" t="s">
        <v>814</v>
      </c>
      <c r="F260" s="136"/>
      <c r="G260" s="139">
        <f>G261</f>
        <v>2801.2</v>
      </c>
    </row>
    <row r="261" spans="1:7" ht="25.5">
      <c r="A261" s="169"/>
      <c r="B261" s="63" t="s">
        <v>850</v>
      </c>
      <c r="C261" s="138" t="s">
        <v>367</v>
      </c>
      <c r="D261" s="138" t="s">
        <v>372</v>
      </c>
      <c r="E261" s="138" t="s">
        <v>814</v>
      </c>
      <c r="F261" s="138" t="s">
        <v>296</v>
      </c>
      <c r="G261" s="139">
        <v>2801.2</v>
      </c>
    </row>
    <row r="262" spans="1:7" s="302" customFormat="1" ht="56.25" customHeight="1">
      <c r="A262" s="321"/>
      <c r="B262" s="325" t="s">
        <v>808</v>
      </c>
      <c r="C262" s="314" t="s">
        <v>367</v>
      </c>
      <c r="D262" s="314" t="s">
        <v>372</v>
      </c>
      <c r="E262" s="314" t="s">
        <v>809</v>
      </c>
      <c r="F262" s="314"/>
      <c r="G262" s="315">
        <f>G265</f>
        <v>342.6</v>
      </c>
    </row>
    <row r="263" spans="1:7" s="302" customFormat="1" ht="69" customHeight="1" hidden="1">
      <c r="A263" s="308"/>
      <c r="B263" s="346" t="s">
        <v>655</v>
      </c>
      <c r="C263" s="314" t="s">
        <v>201</v>
      </c>
      <c r="D263" s="314" t="s">
        <v>426</v>
      </c>
      <c r="E263" s="314" t="s">
        <v>580</v>
      </c>
      <c r="F263" s="310"/>
      <c r="G263" s="315">
        <f>G265</f>
        <v>342.6</v>
      </c>
    </row>
    <row r="264" spans="1:7" s="302" customFormat="1" ht="17.25" customHeight="1" hidden="1">
      <c r="A264" s="308"/>
      <c r="B264" s="347" t="s">
        <v>303</v>
      </c>
      <c r="C264" s="314"/>
      <c r="D264" s="314"/>
      <c r="E264" s="314"/>
      <c r="F264" s="310"/>
      <c r="G264" s="341">
        <f>G265</f>
        <v>342.6</v>
      </c>
    </row>
    <row r="265" spans="1:7" s="302" customFormat="1" ht="20.25" customHeight="1">
      <c r="A265" s="321"/>
      <c r="B265" s="313" t="s">
        <v>151</v>
      </c>
      <c r="C265" s="314" t="s">
        <v>367</v>
      </c>
      <c r="D265" s="314" t="s">
        <v>372</v>
      </c>
      <c r="E265" s="314" t="s">
        <v>809</v>
      </c>
      <c r="F265" s="314" t="s">
        <v>152</v>
      </c>
      <c r="G265" s="315">
        <v>342.6</v>
      </c>
    </row>
    <row r="266" spans="1:7" ht="12.75">
      <c r="A266" s="158"/>
      <c r="B266" s="160" t="s">
        <v>129</v>
      </c>
      <c r="C266" s="136" t="s">
        <v>367</v>
      </c>
      <c r="D266" s="136" t="s">
        <v>107</v>
      </c>
      <c r="E266" s="136"/>
      <c r="F266" s="136"/>
      <c r="G266" s="137">
        <f>G267</f>
        <v>1227</v>
      </c>
    </row>
    <row r="267" spans="1:7" ht="25.5">
      <c r="A267" s="173"/>
      <c r="B267" s="63" t="s">
        <v>698</v>
      </c>
      <c r="C267" s="138" t="s">
        <v>367</v>
      </c>
      <c r="D267" s="138" t="s">
        <v>107</v>
      </c>
      <c r="E267" s="138" t="s">
        <v>529</v>
      </c>
      <c r="F267" s="138"/>
      <c r="G267" s="139">
        <f>G268</f>
        <v>1227</v>
      </c>
    </row>
    <row r="268" spans="1:7" ht="17.25" customHeight="1">
      <c r="A268" s="173"/>
      <c r="B268" s="64" t="s">
        <v>612</v>
      </c>
      <c r="C268" s="138" t="s">
        <v>367</v>
      </c>
      <c r="D268" s="138" t="s">
        <v>107</v>
      </c>
      <c r="E268" s="138" t="s">
        <v>574</v>
      </c>
      <c r="F268" s="138"/>
      <c r="G268" s="139">
        <f>G269+G271+G273+G275+G277</f>
        <v>1227</v>
      </c>
    </row>
    <row r="269" spans="1:7" ht="29.25" customHeight="1">
      <c r="A269" s="158"/>
      <c r="B269" s="64" t="s">
        <v>581</v>
      </c>
      <c r="C269" s="138" t="s">
        <v>367</v>
      </c>
      <c r="D269" s="138" t="s">
        <v>107</v>
      </c>
      <c r="E269" s="138" t="s">
        <v>532</v>
      </c>
      <c r="F269" s="138"/>
      <c r="G269" s="139">
        <f>SUM(G270)</f>
        <v>447</v>
      </c>
    </row>
    <row r="270" spans="1:7" ht="12.75">
      <c r="A270" s="158"/>
      <c r="B270" s="64" t="s">
        <v>151</v>
      </c>
      <c r="C270" s="138" t="s">
        <v>367</v>
      </c>
      <c r="D270" s="138" t="s">
        <v>107</v>
      </c>
      <c r="E270" s="138" t="s">
        <v>532</v>
      </c>
      <c r="F270" s="138" t="s">
        <v>152</v>
      </c>
      <c r="G270" s="139">
        <v>447</v>
      </c>
    </row>
    <row r="271" spans="1:7" ht="28.5" customHeight="1">
      <c r="A271" s="158"/>
      <c r="B271" s="64" t="s">
        <v>582</v>
      </c>
      <c r="C271" s="138" t="s">
        <v>367</v>
      </c>
      <c r="D271" s="138" t="s">
        <v>107</v>
      </c>
      <c r="E271" s="138" t="s">
        <v>583</v>
      </c>
      <c r="F271" s="138"/>
      <c r="G271" s="139">
        <f>SUM(G272)</f>
        <v>500</v>
      </c>
    </row>
    <row r="272" spans="1:7" ht="12.75">
      <c r="A272" s="158"/>
      <c r="B272" s="64" t="s">
        <v>151</v>
      </c>
      <c r="C272" s="138" t="s">
        <v>367</v>
      </c>
      <c r="D272" s="138" t="s">
        <v>107</v>
      </c>
      <c r="E272" s="138" t="s">
        <v>583</v>
      </c>
      <c r="F272" s="138" t="s">
        <v>152</v>
      </c>
      <c r="G272" s="139">
        <v>500</v>
      </c>
    </row>
    <row r="273" spans="1:7" ht="63" customHeight="1">
      <c r="A273" s="158"/>
      <c r="B273" s="64" t="s">
        <v>584</v>
      </c>
      <c r="C273" s="138" t="s">
        <v>367</v>
      </c>
      <c r="D273" s="138" t="s">
        <v>107</v>
      </c>
      <c r="E273" s="138" t="s">
        <v>585</v>
      </c>
      <c r="F273" s="138"/>
      <c r="G273" s="139">
        <f>SUM(G274)</f>
        <v>200</v>
      </c>
    </row>
    <row r="274" spans="1:7" ht="12.75">
      <c r="A274" s="158"/>
      <c r="B274" s="64" t="s">
        <v>151</v>
      </c>
      <c r="C274" s="138" t="s">
        <v>367</v>
      </c>
      <c r="D274" s="138" t="s">
        <v>107</v>
      </c>
      <c r="E274" s="138" t="s">
        <v>585</v>
      </c>
      <c r="F274" s="138" t="s">
        <v>152</v>
      </c>
      <c r="G274" s="139">
        <v>200</v>
      </c>
    </row>
    <row r="275" spans="1:7" ht="39.75" customHeight="1">
      <c r="A275" s="158"/>
      <c r="B275" s="64" t="s">
        <v>710</v>
      </c>
      <c r="C275" s="138" t="s">
        <v>367</v>
      </c>
      <c r="D275" s="138" t="s">
        <v>107</v>
      </c>
      <c r="E275" s="138" t="s">
        <v>711</v>
      </c>
      <c r="F275" s="138"/>
      <c r="G275" s="139">
        <f>SUM(G276)</f>
        <v>30</v>
      </c>
    </row>
    <row r="276" spans="1:7" ht="13.5">
      <c r="A276" s="169"/>
      <c r="B276" s="64" t="s">
        <v>151</v>
      </c>
      <c r="C276" s="138" t="s">
        <v>367</v>
      </c>
      <c r="D276" s="138" t="s">
        <v>107</v>
      </c>
      <c r="E276" s="138" t="s">
        <v>711</v>
      </c>
      <c r="F276" s="138" t="s">
        <v>152</v>
      </c>
      <c r="G276" s="139">
        <v>30</v>
      </c>
    </row>
    <row r="277" spans="1:7" ht="38.25">
      <c r="A277" s="169"/>
      <c r="B277" s="64" t="s">
        <v>715</v>
      </c>
      <c r="C277" s="138" t="s">
        <v>367</v>
      </c>
      <c r="D277" s="138" t="s">
        <v>107</v>
      </c>
      <c r="E277" s="138" t="s">
        <v>586</v>
      </c>
      <c r="F277" s="138"/>
      <c r="G277" s="139">
        <f>G278</f>
        <v>50</v>
      </c>
    </row>
    <row r="278" spans="1:7" ht="13.5">
      <c r="A278" s="169"/>
      <c r="B278" s="64" t="s">
        <v>151</v>
      </c>
      <c r="C278" s="138" t="s">
        <v>367</v>
      </c>
      <c r="D278" s="138" t="s">
        <v>107</v>
      </c>
      <c r="E278" s="138" t="s">
        <v>586</v>
      </c>
      <c r="F278" s="138" t="s">
        <v>152</v>
      </c>
      <c r="G278" s="139">
        <v>50</v>
      </c>
    </row>
    <row r="279" spans="1:7" ht="14.25">
      <c r="A279" s="158" t="s">
        <v>366</v>
      </c>
      <c r="B279" s="51" t="s">
        <v>98</v>
      </c>
      <c r="C279" s="136" t="s">
        <v>344</v>
      </c>
      <c r="D279" s="138"/>
      <c r="E279" s="138"/>
      <c r="F279" s="138"/>
      <c r="G279" s="137">
        <f>G280</f>
        <v>500</v>
      </c>
    </row>
    <row r="280" spans="1:7" ht="13.5">
      <c r="A280" s="169"/>
      <c r="B280" s="159" t="s">
        <v>322</v>
      </c>
      <c r="C280" s="136" t="s">
        <v>344</v>
      </c>
      <c r="D280" s="136" t="s">
        <v>369</v>
      </c>
      <c r="E280" s="136"/>
      <c r="F280" s="136"/>
      <c r="G280" s="137">
        <f>G281</f>
        <v>500</v>
      </c>
    </row>
    <row r="281" spans="1:7" ht="25.5">
      <c r="A281" s="158"/>
      <c r="B281" s="63" t="s">
        <v>677</v>
      </c>
      <c r="C281" s="138" t="s">
        <v>344</v>
      </c>
      <c r="D281" s="138" t="s">
        <v>369</v>
      </c>
      <c r="E281" s="138" t="s">
        <v>657</v>
      </c>
      <c r="F281" s="138"/>
      <c r="G281" s="139">
        <f>G283</f>
        <v>500</v>
      </c>
    </row>
    <row r="282" spans="1:7" ht="25.5">
      <c r="A282" s="158"/>
      <c r="B282" s="63" t="s">
        <v>722</v>
      </c>
      <c r="C282" s="138" t="s">
        <v>344</v>
      </c>
      <c r="D282" s="138" t="s">
        <v>369</v>
      </c>
      <c r="E282" s="138" t="s">
        <v>688</v>
      </c>
      <c r="F282" s="138"/>
      <c r="G282" s="139">
        <f>G284</f>
        <v>500</v>
      </c>
    </row>
    <row r="283" spans="1:7" ht="42.75" customHeight="1">
      <c r="A283" s="158"/>
      <c r="B283" s="63" t="s">
        <v>606</v>
      </c>
      <c r="C283" s="138" t="s">
        <v>344</v>
      </c>
      <c r="D283" s="138" t="s">
        <v>369</v>
      </c>
      <c r="E283" s="138" t="s">
        <v>587</v>
      </c>
      <c r="F283" s="138"/>
      <c r="G283" s="139">
        <f>G284</f>
        <v>500</v>
      </c>
    </row>
    <row r="284" spans="1:7" ht="26.25" customHeight="1">
      <c r="A284" s="169"/>
      <c r="B284" s="64" t="s">
        <v>441</v>
      </c>
      <c r="C284" s="138" t="s">
        <v>344</v>
      </c>
      <c r="D284" s="138" t="s">
        <v>369</v>
      </c>
      <c r="E284" s="138" t="s">
        <v>587</v>
      </c>
      <c r="F284" s="138" t="s">
        <v>444</v>
      </c>
      <c r="G284" s="139">
        <v>500</v>
      </c>
    </row>
    <row r="285" spans="1:7" ht="12.75">
      <c r="A285" s="158"/>
      <c r="B285" s="176" t="s">
        <v>294</v>
      </c>
      <c r="C285" s="149"/>
      <c r="D285" s="149"/>
      <c r="E285" s="149"/>
      <c r="F285" s="149"/>
      <c r="G285" s="137">
        <f>G13+G108+G115+G140+G151+G170+G223+G236+G279</f>
        <v>394451.509</v>
      </c>
    </row>
  </sheetData>
  <sheetProtection/>
  <mergeCells count="15">
    <mergeCell ref="C1:G1"/>
    <mergeCell ref="C2:G2"/>
    <mergeCell ref="B6:G6"/>
    <mergeCell ref="B3:G3"/>
    <mergeCell ref="B4:G4"/>
    <mergeCell ref="B5:G5"/>
    <mergeCell ref="G10:G11"/>
    <mergeCell ref="B9:F9"/>
    <mergeCell ref="B8:G8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6"/>
  <sheetViews>
    <sheetView zoomScalePageLayoutView="0" workbookViewId="0" topLeftCell="A1">
      <selection activeCell="O8" sqref="O8"/>
    </sheetView>
  </sheetViews>
  <sheetFormatPr defaultColWidth="9.00390625" defaultRowHeight="12.75"/>
  <cols>
    <col min="1" max="1" width="4.125" style="0" customWidth="1"/>
    <col min="2" max="2" width="60.125" style="0" customWidth="1"/>
    <col min="3" max="3" width="11.875" style="0" customWidth="1"/>
    <col min="4" max="4" width="10.875" style="0" customWidth="1"/>
    <col min="5" max="5" width="13.375" style="0" customWidth="1"/>
    <col min="6" max="6" width="10.875" style="0" customWidth="1"/>
    <col min="7" max="8" width="13.125" style="0" customWidth="1"/>
  </cols>
  <sheetData>
    <row r="1" spans="1:8" ht="15">
      <c r="A1" s="364"/>
      <c r="B1" s="43"/>
      <c r="C1" s="428" t="s">
        <v>883</v>
      </c>
      <c r="D1" s="431"/>
      <c r="E1" s="431"/>
      <c r="F1" s="431"/>
      <c r="G1" s="431"/>
      <c r="H1" s="431"/>
    </row>
    <row r="2" spans="1:8" ht="15">
      <c r="A2" s="364"/>
      <c r="B2" s="43"/>
      <c r="C2" s="428" t="s">
        <v>81</v>
      </c>
      <c r="D2" s="431"/>
      <c r="E2" s="431"/>
      <c r="F2" s="431"/>
      <c r="G2" s="431"/>
      <c r="H2" s="431"/>
    </row>
    <row r="3" spans="1:8" ht="15">
      <c r="A3" s="364"/>
      <c r="B3" s="428" t="s">
        <v>80</v>
      </c>
      <c r="C3" s="429"/>
      <c r="D3" s="431"/>
      <c r="E3" s="431"/>
      <c r="F3" s="431"/>
      <c r="G3" s="431"/>
      <c r="H3" s="431"/>
    </row>
    <row r="4" spans="1:8" ht="15">
      <c r="A4" s="364"/>
      <c r="B4" s="428" t="s">
        <v>775</v>
      </c>
      <c r="C4" s="428"/>
      <c r="D4" s="431"/>
      <c r="E4" s="431"/>
      <c r="F4" s="431"/>
      <c r="G4" s="431"/>
      <c r="H4" s="431"/>
    </row>
    <row r="5" spans="1:8" ht="15">
      <c r="A5" s="364"/>
      <c r="B5" s="428" t="s">
        <v>776</v>
      </c>
      <c r="C5" s="428"/>
      <c r="D5" s="431"/>
      <c r="E5" s="431"/>
      <c r="F5" s="431"/>
      <c r="G5" s="431"/>
      <c r="H5" s="431"/>
    </row>
    <row r="6" spans="1:8" ht="15">
      <c r="A6" s="364"/>
      <c r="B6" s="428" t="s">
        <v>757</v>
      </c>
      <c r="C6" s="428"/>
      <c r="D6" s="431"/>
      <c r="E6" s="431"/>
      <c r="F6" s="431"/>
      <c r="G6" s="431"/>
      <c r="H6" s="431"/>
    </row>
    <row r="7" spans="1:8" ht="15">
      <c r="A7" s="364"/>
      <c r="B7" s="42"/>
      <c r="C7" s="42"/>
      <c r="D7" s="423"/>
      <c r="E7" s="423"/>
      <c r="F7" s="423"/>
      <c r="G7" s="423"/>
      <c r="H7" s="423"/>
    </row>
    <row r="8" spans="1:8" ht="74.25" customHeight="1">
      <c r="A8" s="41"/>
      <c r="B8" s="490" t="s">
        <v>835</v>
      </c>
      <c r="C8" s="490"/>
      <c r="D8" s="490"/>
      <c r="E8" s="490"/>
      <c r="F8" s="490"/>
      <c r="G8" s="490"/>
      <c r="H8" s="431"/>
    </row>
    <row r="9" spans="1:8" ht="36" customHeight="1">
      <c r="A9" s="5"/>
      <c r="B9" s="490"/>
      <c r="C9" s="490"/>
      <c r="D9" s="490"/>
      <c r="E9" s="490"/>
      <c r="F9" s="490"/>
      <c r="G9" s="497" t="s">
        <v>329</v>
      </c>
      <c r="H9" s="498"/>
    </row>
    <row r="10" spans="1:8" ht="12.75">
      <c r="A10" s="491" t="s">
        <v>187</v>
      </c>
      <c r="B10" s="493" t="s">
        <v>188</v>
      </c>
      <c r="C10" s="495" t="s">
        <v>437</v>
      </c>
      <c r="D10" s="495" t="s">
        <v>438</v>
      </c>
      <c r="E10" s="495" t="s">
        <v>191</v>
      </c>
      <c r="F10" s="495" t="s">
        <v>192</v>
      </c>
      <c r="G10" s="488" t="s">
        <v>818</v>
      </c>
      <c r="H10" s="488" t="s">
        <v>819</v>
      </c>
    </row>
    <row r="11" spans="1:8" ht="32.25" customHeight="1">
      <c r="A11" s="492"/>
      <c r="B11" s="494"/>
      <c r="C11" s="496"/>
      <c r="D11" s="496"/>
      <c r="E11" s="496"/>
      <c r="F11" s="496"/>
      <c r="G11" s="489"/>
      <c r="H11" s="489"/>
    </row>
    <row r="12" spans="1:8" ht="12.75">
      <c r="A12" s="65" t="s">
        <v>131</v>
      </c>
      <c r="B12" s="66">
        <v>2</v>
      </c>
      <c r="C12" s="45" t="s">
        <v>132</v>
      </c>
      <c r="D12" s="45" t="s">
        <v>368</v>
      </c>
      <c r="E12" s="45" t="s">
        <v>133</v>
      </c>
      <c r="F12" s="45" t="s">
        <v>134</v>
      </c>
      <c r="G12" s="135">
        <v>7</v>
      </c>
      <c r="H12" s="135">
        <v>7</v>
      </c>
    </row>
    <row r="13" spans="1:8" ht="15.75">
      <c r="A13" s="156" t="s">
        <v>193</v>
      </c>
      <c r="B13" s="157" t="s">
        <v>448</v>
      </c>
      <c r="C13" s="136" t="s">
        <v>369</v>
      </c>
      <c r="D13" s="136"/>
      <c r="E13" s="136"/>
      <c r="F13" s="136"/>
      <c r="G13" s="137">
        <f>G14+G18+G22+G46+G50+G54</f>
        <v>106869.33449000001</v>
      </c>
      <c r="H13" s="137">
        <f>H14+H18+H22+H46+H50+H54</f>
        <v>65900.83449</v>
      </c>
    </row>
    <row r="14" spans="1:8" ht="33" customHeight="1">
      <c r="A14" s="158"/>
      <c r="B14" s="159" t="s">
        <v>297</v>
      </c>
      <c r="C14" s="136" t="s">
        <v>369</v>
      </c>
      <c r="D14" s="136" t="s">
        <v>370</v>
      </c>
      <c r="E14" s="136"/>
      <c r="F14" s="136"/>
      <c r="G14" s="137">
        <f aca="true" t="shared" si="0" ref="G14:H16">G15</f>
        <v>3749.908</v>
      </c>
      <c r="H14" s="137">
        <f t="shared" si="0"/>
        <v>3749.908</v>
      </c>
    </row>
    <row r="15" spans="1:8" ht="19.5" customHeight="1">
      <c r="A15" s="158"/>
      <c r="B15" s="63" t="s">
        <v>396</v>
      </c>
      <c r="C15" s="138" t="s">
        <v>369</v>
      </c>
      <c r="D15" s="138" t="s">
        <v>370</v>
      </c>
      <c r="E15" s="138" t="s">
        <v>533</v>
      </c>
      <c r="F15" s="138"/>
      <c r="G15" s="139">
        <f t="shared" si="0"/>
        <v>3749.908</v>
      </c>
      <c r="H15" s="139">
        <f t="shared" si="0"/>
        <v>3749.908</v>
      </c>
    </row>
    <row r="16" spans="1:8" ht="20.25" customHeight="1">
      <c r="A16" s="158"/>
      <c r="B16" s="64" t="s">
        <v>613</v>
      </c>
      <c r="C16" s="138" t="s">
        <v>369</v>
      </c>
      <c r="D16" s="138" t="s">
        <v>370</v>
      </c>
      <c r="E16" s="138" t="s">
        <v>534</v>
      </c>
      <c r="F16" s="138"/>
      <c r="G16" s="139">
        <f t="shared" si="0"/>
        <v>3749.908</v>
      </c>
      <c r="H16" s="139">
        <f t="shared" si="0"/>
        <v>3749.908</v>
      </c>
    </row>
    <row r="17" spans="1:8" ht="53.25" customHeight="1">
      <c r="A17" s="158"/>
      <c r="B17" s="64" t="s">
        <v>440</v>
      </c>
      <c r="C17" s="138" t="s">
        <v>369</v>
      </c>
      <c r="D17" s="138" t="s">
        <v>370</v>
      </c>
      <c r="E17" s="138" t="s">
        <v>534</v>
      </c>
      <c r="F17" s="138" t="s">
        <v>443</v>
      </c>
      <c r="G17" s="139">
        <v>3749.908</v>
      </c>
      <c r="H17" s="139">
        <v>3749.908</v>
      </c>
    </row>
    <row r="18" spans="1:8" ht="42.75" customHeight="1">
      <c r="A18" s="158"/>
      <c r="B18" s="160" t="s">
        <v>351</v>
      </c>
      <c r="C18" s="136" t="s">
        <v>369</v>
      </c>
      <c r="D18" s="136" t="s">
        <v>371</v>
      </c>
      <c r="E18" s="136"/>
      <c r="F18" s="136"/>
      <c r="G18" s="137">
        <f aca="true" t="shared" si="1" ref="G18:H20">G19</f>
        <v>1779.213</v>
      </c>
      <c r="H18" s="137">
        <f t="shared" si="1"/>
        <v>1779.213</v>
      </c>
    </row>
    <row r="19" spans="1:8" ht="15.75" customHeight="1">
      <c r="A19" s="158"/>
      <c r="B19" s="161" t="s">
        <v>396</v>
      </c>
      <c r="C19" s="138" t="s">
        <v>369</v>
      </c>
      <c r="D19" s="138" t="s">
        <v>371</v>
      </c>
      <c r="E19" s="138" t="s">
        <v>533</v>
      </c>
      <c r="F19" s="138"/>
      <c r="G19" s="139">
        <f t="shared" si="1"/>
        <v>1779.213</v>
      </c>
      <c r="H19" s="139">
        <f t="shared" si="1"/>
        <v>1779.213</v>
      </c>
    </row>
    <row r="20" spans="1:8" ht="54" customHeight="1">
      <c r="A20" s="158"/>
      <c r="B20" s="162" t="s">
        <v>594</v>
      </c>
      <c r="C20" s="138" t="s">
        <v>369</v>
      </c>
      <c r="D20" s="138" t="s">
        <v>371</v>
      </c>
      <c r="E20" s="138" t="s">
        <v>515</v>
      </c>
      <c r="F20" s="138"/>
      <c r="G20" s="139">
        <f t="shared" si="1"/>
        <v>1779.213</v>
      </c>
      <c r="H20" s="139">
        <f t="shared" si="1"/>
        <v>1779.213</v>
      </c>
    </row>
    <row r="21" spans="1:8" ht="55.5" customHeight="1">
      <c r="A21" s="158"/>
      <c r="B21" s="64" t="s">
        <v>440</v>
      </c>
      <c r="C21" s="138" t="s">
        <v>369</v>
      </c>
      <c r="D21" s="138" t="s">
        <v>371</v>
      </c>
      <c r="E21" s="138" t="s">
        <v>515</v>
      </c>
      <c r="F21" s="138" t="s">
        <v>443</v>
      </c>
      <c r="G21" s="139">
        <v>1779.213</v>
      </c>
      <c r="H21" s="139">
        <v>1779.213</v>
      </c>
    </row>
    <row r="22" spans="1:8" ht="43.5" customHeight="1">
      <c r="A22" s="158"/>
      <c r="B22" s="159" t="s">
        <v>203</v>
      </c>
      <c r="C22" s="136" t="s">
        <v>369</v>
      </c>
      <c r="D22" s="136" t="s">
        <v>372</v>
      </c>
      <c r="E22" s="136"/>
      <c r="F22" s="136"/>
      <c r="G22" s="137">
        <f>G23+G29+G34</f>
        <v>29994.189</v>
      </c>
      <c r="H22" s="137">
        <f>H23+H29+H34</f>
        <v>29994.189</v>
      </c>
    </row>
    <row r="23" spans="1:8" ht="15.75" customHeight="1">
      <c r="A23" s="158"/>
      <c r="B23" s="63" t="s">
        <v>396</v>
      </c>
      <c r="C23" s="138" t="s">
        <v>369</v>
      </c>
      <c r="D23" s="138" t="s">
        <v>372</v>
      </c>
      <c r="E23" s="138" t="s">
        <v>693</v>
      </c>
      <c r="F23" s="138"/>
      <c r="G23" s="139">
        <f>G24+G26</f>
        <v>24106.765</v>
      </c>
      <c r="H23" s="139">
        <f>H24+H26</f>
        <v>24106.765</v>
      </c>
    </row>
    <row r="24" spans="1:8" ht="52.5" customHeight="1">
      <c r="A24" s="158"/>
      <c r="B24" s="291" t="s">
        <v>594</v>
      </c>
      <c r="C24" s="138" t="s">
        <v>369</v>
      </c>
      <c r="D24" s="138" t="s">
        <v>372</v>
      </c>
      <c r="E24" s="138" t="s">
        <v>515</v>
      </c>
      <c r="F24" s="138"/>
      <c r="G24" s="139">
        <f>G25</f>
        <v>22992.765</v>
      </c>
      <c r="H24" s="139">
        <f>H25</f>
        <v>22992.765</v>
      </c>
    </row>
    <row r="25" spans="1:8" ht="52.5" customHeight="1">
      <c r="A25" s="158"/>
      <c r="B25" s="64" t="s">
        <v>440</v>
      </c>
      <c r="C25" s="138" t="s">
        <v>369</v>
      </c>
      <c r="D25" s="138" t="s">
        <v>372</v>
      </c>
      <c r="E25" s="138" t="s">
        <v>515</v>
      </c>
      <c r="F25" s="138" t="s">
        <v>443</v>
      </c>
      <c r="G25" s="139">
        <v>22992.765</v>
      </c>
      <c r="H25" s="139">
        <v>22992.765</v>
      </c>
    </row>
    <row r="26" spans="1:8" ht="55.5" customHeight="1">
      <c r="A26" s="158"/>
      <c r="B26" s="166" t="s">
        <v>694</v>
      </c>
      <c r="C26" s="138" t="s">
        <v>369</v>
      </c>
      <c r="D26" s="138" t="s">
        <v>372</v>
      </c>
      <c r="E26" s="138" t="s">
        <v>535</v>
      </c>
      <c r="F26" s="138"/>
      <c r="G26" s="139">
        <f>G27+G28</f>
        <v>1114</v>
      </c>
      <c r="H26" s="139">
        <f>H27+H28</f>
        <v>1114</v>
      </c>
    </row>
    <row r="27" spans="1:8" ht="55.5" customHeight="1">
      <c r="A27" s="158"/>
      <c r="B27" s="64" t="s">
        <v>440</v>
      </c>
      <c r="C27" s="138" t="s">
        <v>369</v>
      </c>
      <c r="D27" s="138" t="s">
        <v>372</v>
      </c>
      <c r="E27" s="138" t="s">
        <v>535</v>
      </c>
      <c r="F27" s="138" t="s">
        <v>443</v>
      </c>
      <c r="G27" s="139">
        <v>795.9</v>
      </c>
      <c r="H27" s="139">
        <v>795.9</v>
      </c>
    </row>
    <row r="28" spans="1:8" ht="27" customHeight="1">
      <c r="A28" s="158"/>
      <c r="B28" s="64" t="s">
        <v>441</v>
      </c>
      <c r="C28" s="138" t="s">
        <v>369</v>
      </c>
      <c r="D28" s="138" t="s">
        <v>372</v>
      </c>
      <c r="E28" s="138" t="s">
        <v>535</v>
      </c>
      <c r="F28" s="138" t="s">
        <v>444</v>
      </c>
      <c r="G28" s="139">
        <v>318.1</v>
      </c>
      <c r="H28" s="139">
        <v>318.1</v>
      </c>
    </row>
    <row r="29" spans="1:8" ht="40.5" customHeight="1">
      <c r="A29" s="158"/>
      <c r="B29" s="289" t="s">
        <v>104</v>
      </c>
      <c r="C29" s="138" t="s">
        <v>369</v>
      </c>
      <c r="D29" s="138" t="s">
        <v>372</v>
      </c>
      <c r="E29" s="138" t="s">
        <v>724</v>
      </c>
      <c r="F29" s="138"/>
      <c r="G29" s="139">
        <f>G32</f>
        <v>3461.424</v>
      </c>
      <c r="H29" s="139">
        <f>H32</f>
        <v>3461.424</v>
      </c>
    </row>
    <row r="30" spans="1:8" ht="20.25" customHeight="1">
      <c r="A30" s="158"/>
      <c r="B30" s="290" t="s">
        <v>377</v>
      </c>
      <c r="C30" s="138" t="s">
        <v>369</v>
      </c>
      <c r="D30" s="138" t="s">
        <v>372</v>
      </c>
      <c r="E30" s="138" t="s">
        <v>660</v>
      </c>
      <c r="F30" s="138"/>
      <c r="G30" s="139">
        <f aca="true" t="shared" si="2" ref="G30:H32">G31</f>
        <v>3461.424</v>
      </c>
      <c r="H30" s="139">
        <f t="shared" si="2"/>
        <v>3461.424</v>
      </c>
    </row>
    <row r="31" spans="1:8" ht="16.5" customHeight="1">
      <c r="A31" s="158"/>
      <c r="B31" s="290" t="s">
        <v>690</v>
      </c>
      <c r="C31" s="138" t="s">
        <v>369</v>
      </c>
      <c r="D31" s="138" t="s">
        <v>372</v>
      </c>
      <c r="E31" s="138" t="s">
        <v>660</v>
      </c>
      <c r="F31" s="138"/>
      <c r="G31" s="139">
        <f t="shared" si="2"/>
        <v>3461.424</v>
      </c>
      <c r="H31" s="139">
        <f t="shared" si="2"/>
        <v>3461.424</v>
      </c>
    </row>
    <row r="32" spans="1:8" ht="52.5" customHeight="1">
      <c r="A32" s="158"/>
      <c r="B32" s="290" t="s">
        <v>594</v>
      </c>
      <c r="C32" s="138" t="s">
        <v>369</v>
      </c>
      <c r="D32" s="138" t="s">
        <v>372</v>
      </c>
      <c r="E32" s="138" t="s">
        <v>691</v>
      </c>
      <c r="F32" s="138"/>
      <c r="G32" s="139">
        <f t="shared" si="2"/>
        <v>3461.424</v>
      </c>
      <c r="H32" s="139">
        <f t="shared" si="2"/>
        <v>3461.424</v>
      </c>
    </row>
    <row r="33" spans="1:8" ht="54.75" customHeight="1">
      <c r="A33" s="158"/>
      <c r="B33" s="179" t="s">
        <v>440</v>
      </c>
      <c r="C33" s="138" t="s">
        <v>369</v>
      </c>
      <c r="D33" s="138" t="s">
        <v>372</v>
      </c>
      <c r="E33" s="138" t="s">
        <v>691</v>
      </c>
      <c r="F33" s="138" t="s">
        <v>443</v>
      </c>
      <c r="G33" s="139">
        <v>3461.424</v>
      </c>
      <c r="H33" s="139">
        <v>3461.424</v>
      </c>
    </row>
    <row r="34" spans="1:8" ht="29.25" customHeight="1">
      <c r="A34" s="158"/>
      <c r="B34" s="64" t="s">
        <v>666</v>
      </c>
      <c r="C34" s="138" t="s">
        <v>369</v>
      </c>
      <c r="D34" s="138" t="s">
        <v>372</v>
      </c>
      <c r="E34" s="138" t="s">
        <v>529</v>
      </c>
      <c r="F34" s="138"/>
      <c r="G34" s="139">
        <f>G35+G39</f>
        <v>2426</v>
      </c>
      <c r="H34" s="139">
        <f>H35+H39</f>
        <v>2426</v>
      </c>
    </row>
    <row r="35" spans="1:8" ht="18" customHeight="1">
      <c r="A35" s="158"/>
      <c r="B35" s="64" t="s">
        <v>616</v>
      </c>
      <c r="C35" s="138" t="s">
        <v>369</v>
      </c>
      <c r="D35" s="138" t="s">
        <v>372</v>
      </c>
      <c r="E35" s="138" t="s">
        <v>617</v>
      </c>
      <c r="F35" s="138"/>
      <c r="G35" s="139">
        <f>G36</f>
        <v>955</v>
      </c>
      <c r="H35" s="139">
        <f>H36</f>
        <v>955</v>
      </c>
    </row>
    <row r="36" spans="1:8" ht="34.5" customHeight="1">
      <c r="A36" s="158"/>
      <c r="B36" s="63" t="s">
        <v>618</v>
      </c>
      <c r="C36" s="138" t="s">
        <v>369</v>
      </c>
      <c r="D36" s="138" t="s">
        <v>372</v>
      </c>
      <c r="E36" s="138" t="s">
        <v>699</v>
      </c>
      <c r="F36" s="138"/>
      <c r="G36" s="139">
        <f>G37+G38</f>
        <v>955</v>
      </c>
      <c r="H36" s="139">
        <f>H37+H38</f>
        <v>955</v>
      </c>
    </row>
    <row r="37" spans="1:8" ht="53.25" customHeight="1">
      <c r="A37" s="158"/>
      <c r="B37" s="64" t="s">
        <v>440</v>
      </c>
      <c r="C37" s="138" t="s">
        <v>369</v>
      </c>
      <c r="D37" s="138" t="s">
        <v>372</v>
      </c>
      <c r="E37" s="138" t="s">
        <v>536</v>
      </c>
      <c r="F37" s="138" t="s">
        <v>443</v>
      </c>
      <c r="G37" s="139">
        <v>796</v>
      </c>
      <c r="H37" s="139">
        <v>796</v>
      </c>
    </row>
    <row r="38" spans="1:8" ht="27" customHeight="1">
      <c r="A38" s="158"/>
      <c r="B38" s="64" t="s">
        <v>441</v>
      </c>
      <c r="C38" s="138" t="s">
        <v>369</v>
      </c>
      <c r="D38" s="138" t="s">
        <v>372</v>
      </c>
      <c r="E38" s="138" t="s">
        <v>536</v>
      </c>
      <c r="F38" s="138" t="s">
        <v>444</v>
      </c>
      <c r="G38" s="139">
        <v>159</v>
      </c>
      <c r="H38" s="139">
        <v>159</v>
      </c>
    </row>
    <row r="39" spans="1:8" ht="18" customHeight="1">
      <c r="A39" s="158"/>
      <c r="B39" s="64" t="s">
        <v>611</v>
      </c>
      <c r="C39" s="138" t="s">
        <v>369</v>
      </c>
      <c r="D39" s="138" t="s">
        <v>372</v>
      </c>
      <c r="E39" s="138" t="s">
        <v>530</v>
      </c>
      <c r="F39" s="138"/>
      <c r="G39" s="139">
        <f>G40+G43</f>
        <v>1471</v>
      </c>
      <c r="H39" s="139">
        <f>H40+H43</f>
        <v>1471</v>
      </c>
    </row>
    <row r="40" spans="1:8" ht="52.5" customHeight="1">
      <c r="A40" s="158"/>
      <c r="B40" s="64" t="s">
        <v>619</v>
      </c>
      <c r="C40" s="138" t="s">
        <v>369</v>
      </c>
      <c r="D40" s="138" t="s">
        <v>372</v>
      </c>
      <c r="E40" s="138" t="s">
        <v>537</v>
      </c>
      <c r="F40" s="138"/>
      <c r="G40" s="139">
        <f>G41+G42</f>
        <v>993</v>
      </c>
      <c r="H40" s="139">
        <f>H41+H42</f>
        <v>993</v>
      </c>
    </row>
    <row r="41" spans="1:8" ht="54" customHeight="1">
      <c r="A41" s="158"/>
      <c r="B41" s="64" t="s">
        <v>440</v>
      </c>
      <c r="C41" s="138" t="s">
        <v>369</v>
      </c>
      <c r="D41" s="138" t="s">
        <v>372</v>
      </c>
      <c r="E41" s="138" t="s">
        <v>537</v>
      </c>
      <c r="F41" s="138" t="s">
        <v>443</v>
      </c>
      <c r="G41" s="139">
        <v>796</v>
      </c>
      <c r="H41" s="139">
        <v>796</v>
      </c>
    </row>
    <row r="42" spans="1:8" ht="27" customHeight="1">
      <c r="A42" s="158"/>
      <c r="B42" s="64" t="s">
        <v>441</v>
      </c>
      <c r="C42" s="138" t="s">
        <v>369</v>
      </c>
      <c r="D42" s="138" t="s">
        <v>372</v>
      </c>
      <c r="E42" s="138" t="s">
        <v>537</v>
      </c>
      <c r="F42" s="138" t="s">
        <v>444</v>
      </c>
      <c r="G42" s="139">
        <v>197</v>
      </c>
      <c r="H42" s="139">
        <v>197</v>
      </c>
    </row>
    <row r="43" spans="1:8" ht="56.25" customHeight="1">
      <c r="A43" s="158"/>
      <c r="B43" s="64" t="s">
        <v>620</v>
      </c>
      <c r="C43" s="138" t="s">
        <v>369</v>
      </c>
      <c r="D43" s="138" t="s">
        <v>372</v>
      </c>
      <c r="E43" s="138" t="s">
        <v>538</v>
      </c>
      <c r="F43" s="138"/>
      <c r="G43" s="139">
        <f>G44+G45</f>
        <v>478</v>
      </c>
      <c r="H43" s="139">
        <f>H44+H45</f>
        <v>478</v>
      </c>
    </row>
    <row r="44" spans="1:8" ht="53.25" customHeight="1">
      <c r="A44" s="158"/>
      <c r="B44" s="64" t="s">
        <v>440</v>
      </c>
      <c r="C44" s="138" t="s">
        <v>369</v>
      </c>
      <c r="D44" s="138" t="s">
        <v>372</v>
      </c>
      <c r="E44" s="138" t="s">
        <v>538</v>
      </c>
      <c r="F44" s="138" t="s">
        <v>443</v>
      </c>
      <c r="G44" s="139">
        <v>398</v>
      </c>
      <c r="H44" s="139">
        <v>398</v>
      </c>
    </row>
    <row r="45" spans="1:8" ht="27" customHeight="1">
      <c r="A45" s="158"/>
      <c r="B45" s="64" t="s">
        <v>441</v>
      </c>
      <c r="C45" s="138" t="s">
        <v>369</v>
      </c>
      <c r="D45" s="138" t="s">
        <v>372</v>
      </c>
      <c r="E45" s="138" t="s">
        <v>538</v>
      </c>
      <c r="F45" s="138" t="s">
        <v>444</v>
      </c>
      <c r="G45" s="139">
        <v>80</v>
      </c>
      <c r="H45" s="139">
        <v>80</v>
      </c>
    </row>
    <row r="46" spans="1:8" ht="29.25" customHeight="1">
      <c r="A46" s="158"/>
      <c r="B46" s="164" t="s">
        <v>197</v>
      </c>
      <c r="C46" s="292" t="s">
        <v>369</v>
      </c>
      <c r="D46" s="292" t="s">
        <v>107</v>
      </c>
      <c r="E46" s="136"/>
      <c r="F46" s="136"/>
      <c r="G46" s="140">
        <f>G48</f>
        <v>10239.161</v>
      </c>
      <c r="H46" s="140">
        <f>H48</f>
        <v>10239.161</v>
      </c>
    </row>
    <row r="47" spans="1:8" ht="16.5" customHeight="1">
      <c r="A47" s="158"/>
      <c r="B47" s="64" t="s">
        <v>396</v>
      </c>
      <c r="C47" s="142" t="s">
        <v>369</v>
      </c>
      <c r="D47" s="142" t="s">
        <v>107</v>
      </c>
      <c r="E47" s="138" t="s">
        <v>549</v>
      </c>
      <c r="F47" s="138"/>
      <c r="G47" s="141">
        <f>G48</f>
        <v>10239.161</v>
      </c>
      <c r="H47" s="141">
        <f>H48</f>
        <v>10239.161</v>
      </c>
    </row>
    <row r="48" spans="1:8" ht="54" customHeight="1">
      <c r="A48" s="158"/>
      <c r="B48" s="63" t="s">
        <v>594</v>
      </c>
      <c r="C48" s="142" t="s">
        <v>369</v>
      </c>
      <c r="D48" s="142" t="s">
        <v>107</v>
      </c>
      <c r="E48" s="138" t="s">
        <v>515</v>
      </c>
      <c r="F48" s="138"/>
      <c r="G48" s="141">
        <f>G49</f>
        <v>10239.161</v>
      </c>
      <c r="H48" s="141">
        <f>H49</f>
        <v>10239.161</v>
      </c>
    </row>
    <row r="49" spans="1:8" ht="54" customHeight="1">
      <c r="A49" s="158"/>
      <c r="B49" s="64" t="s">
        <v>440</v>
      </c>
      <c r="C49" s="142" t="s">
        <v>369</v>
      </c>
      <c r="D49" s="142" t="s">
        <v>107</v>
      </c>
      <c r="E49" s="138" t="s">
        <v>515</v>
      </c>
      <c r="F49" s="138" t="s">
        <v>443</v>
      </c>
      <c r="G49" s="141">
        <f>6784.884+3454.277</f>
        <v>10239.161</v>
      </c>
      <c r="H49" s="141">
        <f>6784.884+3454.277</f>
        <v>10239.161</v>
      </c>
    </row>
    <row r="50" spans="1:8" ht="15.75" customHeight="1">
      <c r="A50" s="158"/>
      <c r="B50" s="160" t="s">
        <v>144</v>
      </c>
      <c r="C50" s="136" t="s">
        <v>369</v>
      </c>
      <c r="D50" s="136" t="s">
        <v>344</v>
      </c>
      <c r="E50" s="136"/>
      <c r="F50" s="136"/>
      <c r="G50" s="137">
        <f aca="true" t="shared" si="3" ref="G50:H52">G51</f>
        <v>500</v>
      </c>
      <c r="H50" s="137">
        <f t="shared" si="3"/>
        <v>500</v>
      </c>
    </row>
    <row r="51" spans="1:8" ht="17.25" customHeight="1">
      <c r="A51" s="158"/>
      <c r="B51" s="161" t="s">
        <v>396</v>
      </c>
      <c r="C51" s="138" t="s">
        <v>369</v>
      </c>
      <c r="D51" s="138" t="s">
        <v>344</v>
      </c>
      <c r="E51" s="138" t="s">
        <v>533</v>
      </c>
      <c r="F51" s="138"/>
      <c r="G51" s="139">
        <f t="shared" si="3"/>
        <v>500</v>
      </c>
      <c r="H51" s="139">
        <f t="shared" si="3"/>
        <v>500</v>
      </c>
    </row>
    <row r="52" spans="1:8" ht="20.25" customHeight="1">
      <c r="A52" s="158"/>
      <c r="B52" s="63" t="s">
        <v>621</v>
      </c>
      <c r="C52" s="138" t="s">
        <v>369</v>
      </c>
      <c r="D52" s="138" t="s">
        <v>344</v>
      </c>
      <c r="E52" s="138" t="s">
        <v>539</v>
      </c>
      <c r="F52" s="138"/>
      <c r="G52" s="139">
        <f t="shared" si="3"/>
        <v>500</v>
      </c>
      <c r="H52" s="139">
        <f t="shared" si="3"/>
        <v>500</v>
      </c>
    </row>
    <row r="53" spans="1:8" ht="20.25" customHeight="1">
      <c r="A53" s="158"/>
      <c r="B53" s="64" t="s">
        <v>442</v>
      </c>
      <c r="C53" s="138" t="s">
        <v>369</v>
      </c>
      <c r="D53" s="138" t="s">
        <v>344</v>
      </c>
      <c r="E53" s="138" t="s">
        <v>539</v>
      </c>
      <c r="F53" s="138" t="s">
        <v>445</v>
      </c>
      <c r="G53" s="139">
        <v>500</v>
      </c>
      <c r="H53" s="139">
        <v>500</v>
      </c>
    </row>
    <row r="54" spans="1:8" ht="18.75" customHeight="1">
      <c r="A54" s="158"/>
      <c r="B54" s="159" t="s">
        <v>145</v>
      </c>
      <c r="C54" s="136" t="s">
        <v>369</v>
      </c>
      <c r="D54" s="136" t="s">
        <v>300</v>
      </c>
      <c r="E54" s="136"/>
      <c r="F54" s="136"/>
      <c r="G54" s="144">
        <f>G55+G61+G70+G97+G92</f>
        <v>60606.86349</v>
      </c>
      <c r="H54" s="144">
        <f>H55+H61+H70+H97+H92</f>
        <v>19638.36349</v>
      </c>
    </row>
    <row r="55" spans="1:8" ht="52.5" customHeight="1">
      <c r="A55" s="158"/>
      <c r="B55" s="64" t="s">
        <v>872</v>
      </c>
      <c r="C55" s="138" t="s">
        <v>369</v>
      </c>
      <c r="D55" s="138" t="s">
        <v>300</v>
      </c>
      <c r="E55" s="138" t="s">
        <v>700</v>
      </c>
      <c r="F55" s="138"/>
      <c r="G55" s="151">
        <f>G56+G59</f>
        <v>278.644</v>
      </c>
      <c r="H55" s="151">
        <f>H56+H59</f>
        <v>278.644</v>
      </c>
    </row>
    <row r="56" spans="1:8" ht="39.75" customHeight="1">
      <c r="A56" s="158"/>
      <c r="B56" s="64" t="s">
        <v>540</v>
      </c>
      <c r="C56" s="138" t="s">
        <v>369</v>
      </c>
      <c r="D56" s="138" t="s">
        <v>300</v>
      </c>
      <c r="E56" s="138" t="s">
        <v>701</v>
      </c>
      <c r="F56" s="138"/>
      <c r="G56" s="151">
        <f>G57</f>
        <v>120.544</v>
      </c>
      <c r="H56" s="151">
        <v>120.544</v>
      </c>
    </row>
    <row r="57" spans="1:8" ht="18" customHeight="1">
      <c r="A57" s="158"/>
      <c r="B57" s="63" t="s">
        <v>442</v>
      </c>
      <c r="C57" s="138" t="s">
        <v>369</v>
      </c>
      <c r="D57" s="138" t="s">
        <v>300</v>
      </c>
      <c r="E57" s="138" t="s">
        <v>701</v>
      </c>
      <c r="F57" s="138" t="s">
        <v>445</v>
      </c>
      <c r="G57" s="151">
        <v>120.544</v>
      </c>
      <c r="H57" s="151">
        <v>120.544</v>
      </c>
    </row>
    <row r="58" spans="1:8" ht="60" customHeight="1" hidden="1">
      <c r="A58" s="158"/>
      <c r="B58" s="177" t="s">
        <v>183</v>
      </c>
      <c r="C58" s="293"/>
      <c r="D58" s="293"/>
      <c r="E58" s="293"/>
      <c r="F58" s="138"/>
      <c r="G58" s="151"/>
      <c r="H58" s="151"/>
    </row>
    <row r="59" spans="1:8" ht="42" customHeight="1">
      <c r="A59" s="158"/>
      <c r="B59" s="64" t="s">
        <v>542</v>
      </c>
      <c r="C59" s="138" t="s">
        <v>369</v>
      </c>
      <c r="D59" s="138" t="s">
        <v>300</v>
      </c>
      <c r="E59" s="138" t="s">
        <v>702</v>
      </c>
      <c r="F59" s="138"/>
      <c r="G59" s="151">
        <f>G60</f>
        <v>158.1</v>
      </c>
      <c r="H59" s="151">
        <f>H60</f>
        <v>158.1</v>
      </c>
    </row>
    <row r="60" spans="1:8" ht="18" customHeight="1">
      <c r="A60" s="158"/>
      <c r="B60" s="63" t="s">
        <v>442</v>
      </c>
      <c r="C60" s="138" t="s">
        <v>369</v>
      </c>
      <c r="D60" s="138" t="s">
        <v>300</v>
      </c>
      <c r="E60" s="138" t="s">
        <v>702</v>
      </c>
      <c r="F60" s="138" t="s">
        <v>445</v>
      </c>
      <c r="G60" s="151">
        <v>158.1</v>
      </c>
      <c r="H60" s="151">
        <v>158.1</v>
      </c>
    </row>
    <row r="61" spans="1:8" ht="16.5" customHeight="1">
      <c r="A61" s="158"/>
      <c r="B61" s="63" t="s">
        <v>396</v>
      </c>
      <c r="C61" s="138" t="s">
        <v>369</v>
      </c>
      <c r="D61" s="138" t="s">
        <v>300</v>
      </c>
      <c r="E61" s="138" t="s">
        <v>533</v>
      </c>
      <c r="F61" s="138"/>
      <c r="G61" s="139">
        <f>G62+G64+G66+G68</f>
        <v>13890.45049</v>
      </c>
      <c r="H61" s="139">
        <f>H62+H64+H66+H68</f>
        <v>13921.95049</v>
      </c>
    </row>
    <row r="62" spans="1:8" ht="39.75" customHeight="1">
      <c r="A62" s="158"/>
      <c r="B62" s="63" t="s">
        <v>624</v>
      </c>
      <c r="C62" s="138" t="s">
        <v>369</v>
      </c>
      <c r="D62" s="138" t="s">
        <v>300</v>
      </c>
      <c r="E62" s="138" t="s">
        <v>544</v>
      </c>
      <c r="F62" s="138"/>
      <c r="G62" s="139">
        <f>G63</f>
        <v>500</v>
      </c>
      <c r="H62" s="139">
        <f>H63</f>
        <v>500</v>
      </c>
    </row>
    <row r="63" spans="1:8" ht="28.5" customHeight="1">
      <c r="A63" s="158"/>
      <c r="B63" s="64" t="s">
        <v>441</v>
      </c>
      <c r="C63" s="138" t="s">
        <v>369</v>
      </c>
      <c r="D63" s="138" t="s">
        <v>300</v>
      </c>
      <c r="E63" s="138" t="s">
        <v>544</v>
      </c>
      <c r="F63" s="138" t="s">
        <v>444</v>
      </c>
      <c r="G63" s="139">
        <v>500</v>
      </c>
      <c r="H63" s="139">
        <v>500</v>
      </c>
    </row>
    <row r="64" spans="1:8" ht="39" customHeight="1">
      <c r="A64" s="158"/>
      <c r="B64" s="289" t="s">
        <v>625</v>
      </c>
      <c r="C64" s="138" t="s">
        <v>369</v>
      </c>
      <c r="D64" s="138" t="s">
        <v>300</v>
      </c>
      <c r="E64" s="138" t="s">
        <v>545</v>
      </c>
      <c r="F64" s="138"/>
      <c r="G64" s="139">
        <f>G65</f>
        <v>12575.75049</v>
      </c>
      <c r="H64" s="139">
        <f>H65</f>
        <v>12607.25049</v>
      </c>
    </row>
    <row r="65" spans="1:8" ht="52.5" customHeight="1">
      <c r="A65" s="158"/>
      <c r="B65" s="64" t="s">
        <v>440</v>
      </c>
      <c r="C65" s="138" t="s">
        <v>369</v>
      </c>
      <c r="D65" s="138" t="s">
        <v>300</v>
      </c>
      <c r="E65" s="138" t="s">
        <v>545</v>
      </c>
      <c r="F65" s="138" t="s">
        <v>443</v>
      </c>
      <c r="G65" s="141">
        <v>12575.75049</v>
      </c>
      <c r="H65" s="141">
        <f>12575.75049+31.5</f>
        <v>12607.25049</v>
      </c>
    </row>
    <row r="66" spans="1:8" ht="51" customHeight="1">
      <c r="A66" s="158"/>
      <c r="B66" s="166" t="s">
        <v>626</v>
      </c>
      <c r="C66" s="138" t="s">
        <v>369</v>
      </c>
      <c r="D66" s="138" t="s">
        <v>300</v>
      </c>
      <c r="E66" s="138" t="s">
        <v>546</v>
      </c>
      <c r="F66" s="138"/>
      <c r="G66" s="139">
        <f>G67</f>
        <v>37.3</v>
      </c>
      <c r="H66" s="139">
        <f>H67</f>
        <v>37.3</v>
      </c>
    </row>
    <row r="67" spans="1:8" ht="26.25" customHeight="1">
      <c r="A67" s="158"/>
      <c r="B67" s="64" t="s">
        <v>441</v>
      </c>
      <c r="C67" s="138" t="s">
        <v>369</v>
      </c>
      <c r="D67" s="138" t="s">
        <v>300</v>
      </c>
      <c r="E67" s="138" t="s">
        <v>546</v>
      </c>
      <c r="F67" s="138" t="s">
        <v>444</v>
      </c>
      <c r="G67" s="139">
        <v>37.3</v>
      </c>
      <c r="H67" s="139">
        <v>37.3</v>
      </c>
    </row>
    <row r="68" spans="1:8" ht="42.75" customHeight="1">
      <c r="A68" s="158"/>
      <c r="B68" s="166" t="s">
        <v>627</v>
      </c>
      <c r="C68" s="138" t="s">
        <v>369</v>
      </c>
      <c r="D68" s="138" t="s">
        <v>300</v>
      </c>
      <c r="E68" s="138" t="s">
        <v>547</v>
      </c>
      <c r="F68" s="138"/>
      <c r="G68" s="139">
        <f>G69</f>
        <v>777.4</v>
      </c>
      <c r="H68" s="139">
        <f>H69</f>
        <v>777.4</v>
      </c>
    </row>
    <row r="69" spans="1:8" ht="16.5" customHeight="1">
      <c r="A69" s="158"/>
      <c r="B69" s="64" t="s">
        <v>442</v>
      </c>
      <c r="C69" s="138" t="s">
        <v>369</v>
      </c>
      <c r="D69" s="138" t="s">
        <v>300</v>
      </c>
      <c r="E69" s="138" t="s">
        <v>547</v>
      </c>
      <c r="F69" s="138" t="s">
        <v>445</v>
      </c>
      <c r="G69" s="141">
        <v>777.4</v>
      </c>
      <c r="H69" s="141">
        <v>777.4</v>
      </c>
    </row>
    <row r="70" spans="1:8" ht="40.5" customHeight="1">
      <c r="A70" s="158"/>
      <c r="B70" s="361" t="s">
        <v>104</v>
      </c>
      <c r="C70" s="138" t="s">
        <v>369</v>
      </c>
      <c r="D70" s="138" t="s">
        <v>300</v>
      </c>
      <c r="E70" s="138" t="s">
        <v>747</v>
      </c>
      <c r="F70" s="138"/>
      <c r="G70" s="139">
        <f>G71+G88</f>
        <v>4937.769</v>
      </c>
      <c r="H70" s="139">
        <f>H71+H88</f>
        <v>4937.769</v>
      </c>
    </row>
    <row r="71" spans="1:8" ht="29.25" customHeight="1">
      <c r="A71" s="158"/>
      <c r="B71" s="362" t="s">
        <v>378</v>
      </c>
      <c r="C71" s="138" t="s">
        <v>369</v>
      </c>
      <c r="D71" s="138" t="s">
        <v>300</v>
      </c>
      <c r="E71" s="138" t="s">
        <v>748</v>
      </c>
      <c r="F71" s="138"/>
      <c r="G71" s="139">
        <f>G72+G76+G79+G82+G85</f>
        <v>1400</v>
      </c>
      <c r="H71" s="139">
        <f>H72+H76+H79+H82+H85</f>
        <v>1400</v>
      </c>
    </row>
    <row r="72" spans="1:8" ht="52.5" customHeight="1">
      <c r="A72" s="158"/>
      <c r="B72" s="166" t="s">
        <v>703</v>
      </c>
      <c r="C72" s="138" t="s">
        <v>369</v>
      </c>
      <c r="D72" s="138" t="s">
        <v>300</v>
      </c>
      <c r="E72" s="138" t="s">
        <v>725</v>
      </c>
      <c r="F72" s="138"/>
      <c r="G72" s="139">
        <f>G73</f>
        <v>100</v>
      </c>
      <c r="H72" s="139">
        <f>H73</f>
        <v>100</v>
      </c>
    </row>
    <row r="73" spans="1:8" ht="42" customHeight="1">
      <c r="A73" s="158"/>
      <c r="B73" s="166" t="s">
        <v>624</v>
      </c>
      <c r="C73" s="138" t="s">
        <v>369</v>
      </c>
      <c r="D73" s="138" t="s">
        <v>300</v>
      </c>
      <c r="E73" s="138" t="s">
        <v>726</v>
      </c>
      <c r="F73" s="138"/>
      <c r="G73" s="139">
        <f>G74+G75</f>
        <v>100</v>
      </c>
      <c r="H73" s="139">
        <f>H74+H75</f>
        <v>100</v>
      </c>
    </row>
    <row r="74" spans="1:8" ht="28.5" customHeight="1">
      <c r="A74" s="158"/>
      <c r="B74" s="64" t="s">
        <v>441</v>
      </c>
      <c r="C74" s="138" t="s">
        <v>369</v>
      </c>
      <c r="D74" s="138" t="s">
        <v>300</v>
      </c>
      <c r="E74" s="138" t="s">
        <v>726</v>
      </c>
      <c r="F74" s="138" t="s">
        <v>444</v>
      </c>
      <c r="G74" s="141">
        <v>100</v>
      </c>
      <c r="H74" s="141">
        <v>100</v>
      </c>
    </row>
    <row r="75" spans="1:8" ht="28.5" customHeight="1" hidden="1">
      <c r="A75" s="158"/>
      <c r="B75" s="64" t="s">
        <v>442</v>
      </c>
      <c r="C75" s="138" t="s">
        <v>354</v>
      </c>
      <c r="D75" s="138" t="s">
        <v>325</v>
      </c>
      <c r="E75" s="138" t="s">
        <v>76</v>
      </c>
      <c r="F75" s="138" t="s">
        <v>445</v>
      </c>
      <c r="G75" s="141">
        <v>0</v>
      </c>
      <c r="H75" s="141">
        <v>0</v>
      </c>
    </row>
    <row r="76" spans="1:8" ht="28.5" customHeight="1">
      <c r="A76" s="158"/>
      <c r="B76" s="63" t="s">
        <v>704</v>
      </c>
      <c r="C76" s="138" t="s">
        <v>369</v>
      </c>
      <c r="D76" s="138" t="s">
        <v>300</v>
      </c>
      <c r="E76" s="138" t="s">
        <v>727</v>
      </c>
      <c r="F76" s="138"/>
      <c r="G76" s="139">
        <f>G77</f>
        <v>400</v>
      </c>
      <c r="H76" s="139">
        <f>H77</f>
        <v>400</v>
      </c>
    </row>
    <row r="77" spans="1:8" ht="42" customHeight="1">
      <c r="A77" s="158"/>
      <c r="B77" s="166" t="s">
        <v>624</v>
      </c>
      <c r="C77" s="138" t="s">
        <v>369</v>
      </c>
      <c r="D77" s="138" t="s">
        <v>300</v>
      </c>
      <c r="E77" s="138" t="s">
        <v>728</v>
      </c>
      <c r="F77" s="138"/>
      <c r="G77" s="139">
        <f>G78</f>
        <v>400</v>
      </c>
      <c r="H77" s="139">
        <f>H78</f>
        <v>400</v>
      </c>
    </row>
    <row r="78" spans="1:8" ht="28.5" customHeight="1">
      <c r="A78" s="158"/>
      <c r="B78" s="64" t="s">
        <v>441</v>
      </c>
      <c r="C78" s="138" t="s">
        <v>369</v>
      </c>
      <c r="D78" s="138" t="s">
        <v>300</v>
      </c>
      <c r="E78" s="138" t="s">
        <v>728</v>
      </c>
      <c r="F78" s="138" t="s">
        <v>444</v>
      </c>
      <c r="G78" s="141">
        <v>400</v>
      </c>
      <c r="H78" s="141">
        <v>400</v>
      </c>
    </row>
    <row r="79" spans="1:8" ht="52.5" customHeight="1">
      <c r="A79" s="158"/>
      <c r="B79" s="63" t="s">
        <v>705</v>
      </c>
      <c r="C79" s="138" t="s">
        <v>369</v>
      </c>
      <c r="D79" s="138" t="s">
        <v>300</v>
      </c>
      <c r="E79" s="138" t="s">
        <v>729</v>
      </c>
      <c r="F79" s="138"/>
      <c r="G79" s="139">
        <f>G80</f>
        <v>200</v>
      </c>
      <c r="H79" s="139">
        <f>H80</f>
        <v>200</v>
      </c>
    </row>
    <row r="80" spans="1:8" ht="42" customHeight="1">
      <c r="A80" s="158"/>
      <c r="B80" s="166" t="s">
        <v>624</v>
      </c>
      <c r="C80" s="138" t="s">
        <v>369</v>
      </c>
      <c r="D80" s="138" t="s">
        <v>300</v>
      </c>
      <c r="E80" s="138" t="s">
        <v>730</v>
      </c>
      <c r="F80" s="138"/>
      <c r="G80" s="139">
        <f>G81</f>
        <v>200</v>
      </c>
      <c r="H80" s="139">
        <f>H81</f>
        <v>200</v>
      </c>
    </row>
    <row r="81" spans="1:8" ht="28.5" customHeight="1">
      <c r="A81" s="158"/>
      <c r="B81" s="64" t="s">
        <v>441</v>
      </c>
      <c r="C81" s="138" t="s">
        <v>369</v>
      </c>
      <c r="D81" s="138" t="s">
        <v>300</v>
      </c>
      <c r="E81" s="138" t="s">
        <v>730</v>
      </c>
      <c r="F81" s="138" t="s">
        <v>444</v>
      </c>
      <c r="G81" s="141">
        <v>200</v>
      </c>
      <c r="H81" s="141">
        <v>200</v>
      </c>
    </row>
    <row r="82" spans="1:8" ht="31.5" customHeight="1">
      <c r="A82" s="158"/>
      <c r="B82" s="63" t="s">
        <v>706</v>
      </c>
      <c r="C82" s="138" t="s">
        <v>369</v>
      </c>
      <c r="D82" s="138" t="s">
        <v>300</v>
      </c>
      <c r="E82" s="138" t="s">
        <v>731</v>
      </c>
      <c r="F82" s="138"/>
      <c r="G82" s="139">
        <f>G83</f>
        <v>100</v>
      </c>
      <c r="H82" s="139">
        <f>H83</f>
        <v>100</v>
      </c>
    </row>
    <row r="83" spans="1:8" ht="42" customHeight="1">
      <c r="A83" s="158"/>
      <c r="B83" s="166" t="s">
        <v>624</v>
      </c>
      <c r="C83" s="138" t="s">
        <v>369</v>
      </c>
      <c r="D83" s="138" t="s">
        <v>300</v>
      </c>
      <c r="E83" s="138" t="s">
        <v>732</v>
      </c>
      <c r="F83" s="138"/>
      <c r="G83" s="139">
        <f>G84</f>
        <v>100</v>
      </c>
      <c r="H83" s="139">
        <f>H84</f>
        <v>100</v>
      </c>
    </row>
    <row r="84" spans="1:8" ht="28.5" customHeight="1">
      <c r="A84" s="158"/>
      <c r="B84" s="64" t="s">
        <v>441</v>
      </c>
      <c r="C84" s="138" t="s">
        <v>369</v>
      </c>
      <c r="D84" s="138" t="s">
        <v>300</v>
      </c>
      <c r="E84" s="138" t="s">
        <v>732</v>
      </c>
      <c r="F84" s="138" t="s">
        <v>444</v>
      </c>
      <c r="G84" s="141">
        <v>100</v>
      </c>
      <c r="H84" s="141">
        <v>100</v>
      </c>
    </row>
    <row r="85" spans="1:8" ht="58.5" customHeight="1">
      <c r="A85" s="158"/>
      <c r="B85" s="63" t="s">
        <v>708</v>
      </c>
      <c r="C85" s="138" t="s">
        <v>369</v>
      </c>
      <c r="D85" s="138" t="s">
        <v>300</v>
      </c>
      <c r="E85" s="138" t="s">
        <v>733</v>
      </c>
      <c r="F85" s="138"/>
      <c r="G85" s="139">
        <f>G86</f>
        <v>600</v>
      </c>
      <c r="H85" s="139">
        <f>H86</f>
        <v>600</v>
      </c>
    </row>
    <row r="86" spans="1:8" ht="42" customHeight="1">
      <c r="A86" s="158"/>
      <c r="B86" s="166" t="s">
        <v>624</v>
      </c>
      <c r="C86" s="138" t="s">
        <v>369</v>
      </c>
      <c r="D86" s="138" t="s">
        <v>300</v>
      </c>
      <c r="E86" s="138" t="s">
        <v>734</v>
      </c>
      <c r="F86" s="138"/>
      <c r="G86" s="139">
        <f>G87</f>
        <v>600</v>
      </c>
      <c r="H86" s="139">
        <f>H87</f>
        <v>600</v>
      </c>
    </row>
    <row r="87" spans="1:8" ht="28.5" customHeight="1">
      <c r="A87" s="158"/>
      <c r="B87" s="64" t="s">
        <v>441</v>
      </c>
      <c r="C87" s="138" t="s">
        <v>369</v>
      </c>
      <c r="D87" s="138" t="s">
        <v>300</v>
      </c>
      <c r="E87" s="138" t="s">
        <v>734</v>
      </c>
      <c r="F87" s="138" t="s">
        <v>444</v>
      </c>
      <c r="G87" s="141">
        <v>600</v>
      </c>
      <c r="H87" s="141">
        <v>600</v>
      </c>
    </row>
    <row r="88" spans="1:8" ht="21" customHeight="1">
      <c r="A88" s="158"/>
      <c r="B88" s="63" t="s">
        <v>709</v>
      </c>
      <c r="C88" s="138" t="s">
        <v>369</v>
      </c>
      <c r="D88" s="138" t="s">
        <v>300</v>
      </c>
      <c r="E88" s="138" t="s">
        <v>660</v>
      </c>
      <c r="F88" s="138"/>
      <c r="G88" s="139">
        <f>G89</f>
        <v>3537.769</v>
      </c>
      <c r="H88" s="139">
        <f>H89</f>
        <v>3537.769</v>
      </c>
    </row>
    <row r="89" spans="1:8" ht="21" customHeight="1">
      <c r="A89" s="158"/>
      <c r="B89" s="63" t="s">
        <v>716</v>
      </c>
      <c r="C89" s="138" t="s">
        <v>369</v>
      </c>
      <c r="D89" s="138" t="s">
        <v>300</v>
      </c>
      <c r="E89" s="138" t="s">
        <v>692</v>
      </c>
      <c r="F89" s="138"/>
      <c r="G89" s="139">
        <f>G91</f>
        <v>3537.769</v>
      </c>
      <c r="H89" s="139">
        <f>H91</f>
        <v>3537.769</v>
      </c>
    </row>
    <row r="90" spans="1:8" ht="39.75" customHeight="1">
      <c r="A90" s="158"/>
      <c r="B90" s="63" t="s">
        <v>625</v>
      </c>
      <c r="C90" s="138" t="s">
        <v>369</v>
      </c>
      <c r="D90" s="138" t="s">
        <v>300</v>
      </c>
      <c r="E90" s="138" t="s">
        <v>589</v>
      </c>
      <c r="F90" s="138"/>
      <c r="G90" s="139">
        <f>G91</f>
        <v>3537.769</v>
      </c>
      <c r="H90" s="139">
        <f>H91</f>
        <v>3537.769</v>
      </c>
    </row>
    <row r="91" spans="1:8" ht="56.25" customHeight="1">
      <c r="A91" s="158"/>
      <c r="B91" s="64" t="s">
        <v>440</v>
      </c>
      <c r="C91" s="138" t="s">
        <v>369</v>
      </c>
      <c r="D91" s="138" t="s">
        <v>300</v>
      </c>
      <c r="E91" s="138" t="s">
        <v>589</v>
      </c>
      <c r="F91" s="138" t="s">
        <v>443</v>
      </c>
      <c r="G91" s="139">
        <v>3537.769</v>
      </c>
      <c r="H91" s="139">
        <v>3537.769</v>
      </c>
    </row>
    <row r="92" spans="1:8" ht="30.75" customHeight="1">
      <c r="A92" s="158"/>
      <c r="B92" s="63" t="s">
        <v>873</v>
      </c>
      <c r="C92" s="138" t="s">
        <v>369</v>
      </c>
      <c r="D92" s="138" t="s">
        <v>300</v>
      </c>
      <c r="E92" s="138" t="s">
        <v>664</v>
      </c>
      <c r="F92" s="138"/>
      <c r="G92" s="139">
        <f>G93+G95</f>
        <v>41000</v>
      </c>
      <c r="H92" s="139">
        <f>H93+H95</f>
        <v>0</v>
      </c>
    </row>
    <row r="93" spans="1:8" ht="54.75" customHeight="1">
      <c r="A93" s="158"/>
      <c r="B93" s="63" t="s">
        <v>749</v>
      </c>
      <c r="C93" s="138" t="s">
        <v>369</v>
      </c>
      <c r="D93" s="138" t="s">
        <v>300</v>
      </c>
      <c r="E93" s="138" t="s">
        <v>590</v>
      </c>
      <c r="F93" s="138"/>
      <c r="G93" s="139">
        <f>G94</f>
        <v>40000</v>
      </c>
      <c r="H93" s="139">
        <f>H94</f>
        <v>0</v>
      </c>
    </row>
    <row r="94" spans="1:8" ht="30.75" customHeight="1">
      <c r="A94" s="158"/>
      <c r="B94" s="63" t="s">
        <v>564</v>
      </c>
      <c r="C94" s="138" t="s">
        <v>369</v>
      </c>
      <c r="D94" s="138" t="s">
        <v>300</v>
      </c>
      <c r="E94" s="138" t="s">
        <v>590</v>
      </c>
      <c r="F94" s="138" t="s">
        <v>296</v>
      </c>
      <c r="G94" s="139">
        <v>40000</v>
      </c>
      <c r="H94" s="139">
        <v>0</v>
      </c>
    </row>
    <row r="95" spans="1:8" ht="42" customHeight="1">
      <c r="A95" s="158"/>
      <c r="B95" s="63" t="s">
        <v>689</v>
      </c>
      <c r="C95" s="138" t="s">
        <v>369</v>
      </c>
      <c r="D95" s="138" t="s">
        <v>300</v>
      </c>
      <c r="E95" s="138" t="s">
        <v>591</v>
      </c>
      <c r="F95" s="138"/>
      <c r="G95" s="139">
        <f>G96</f>
        <v>1000</v>
      </c>
      <c r="H95" s="139">
        <f>H96</f>
        <v>0</v>
      </c>
    </row>
    <row r="96" spans="1:8" ht="30.75" customHeight="1">
      <c r="A96" s="158"/>
      <c r="B96" s="63" t="s">
        <v>564</v>
      </c>
      <c r="C96" s="138" t="s">
        <v>369</v>
      </c>
      <c r="D96" s="138" t="s">
        <v>300</v>
      </c>
      <c r="E96" s="138" t="s">
        <v>591</v>
      </c>
      <c r="F96" s="138" t="s">
        <v>296</v>
      </c>
      <c r="G96" s="139">
        <v>1000</v>
      </c>
      <c r="H96" s="139">
        <v>0</v>
      </c>
    </row>
    <row r="97" spans="1:8" ht="29.25" customHeight="1">
      <c r="A97" s="158"/>
      <c r="B97" s="63" t="s">
        <v>683</v>
      </c>
      <c r="C97" s="138" t="s">
        <v>369</v>
      </c>
      <c r="D97" s="138" t="s">
        <v>300</v>
      </c>
      <c r="E97" s="138" t="s">
        <v>548</v>
      </c>
      <c r="F97" s="145"/>
      <c r="G97" s="139">
        <f>G98</f>
        <v>500</v>
      </c>
      <c r="H97" s="139">
        <f>H98</f>
        <v>500</v>
      </c>
    </row>
    <row r="98" spans="1:8" ht="17.25" customHeight="1">
      <c r="A98" s="158"/>
      <c r="B98" s="64" t="s">
        <v>442</v>
      </c>
      <c r="C98" s="138" t="s">
        <v>369</v>
      </c>
      <c r="D98" s="138" t="s">
        <v>300</v>
      </c>
      <c r="E98" s="138" t="s">
        <v>548</v>
      </c>
      <c r="F98" s="138" t="s">
        <v>445</v>
      </c>
      <c r="G98" s="139">
        <v>500</v>
      </c>
      <c r="H98" s="139">
        <v>500</v>
      </c>
    </row>
    <row r="99" spans="1:8" ht="15" customHeight="1">
      <c r="A99" s="156" t="s">
        <v>199</v>
      </c>
      <c r="B99" s="51" t="s">
        <v>109</v>
      </c>
      <c r="C99" s="136" t="s">
        <v>370</v>
      </c>
      <c r="D99" s="138"/>
      <c r="E99" s="138"/>
      <c r="F99" s="138"/>
      <c r="G99" s="137">
        <f>G100</f>
        <v>398.79999999999995</v>
      </c>
      <c r="H99" s="137">
        <f>H100</f>
        <v>398.79999999999995</v>
      </c>
    </row>
    <row r="100" spans="1:8" ht="17.25" customHeight="1">
      <c r="A100" s="158"/>
      <c r="B100" s="159" t="s">
        <v>146</v>
      </c>
      <c r="C100" s="138" t="s">
        <v>370</v>
      </c>
      <c r="D100" s="138" t="s">
        <v>371</v>
      </c>
      <c r="E100" s="136"/>
      <c r="F100" s="136"/>
      <c r="G100" s="139">
        <f>G102</f>
        <v>398.79999999999995</v>
      </c>
      <c r="H100" s="139">
        <f>H102</f>
        <v>398.79999999999995</v>
      </c>
    </row>
    <row r="101" spans="1:8" ht="15" customHeight="1">
      <c r="A101" s="158"/>
      <c r="B101" s="63" t="s">
        <v>396</v>
      </c>
      <c r="C101" s="138" t="s">
        <v>370</v>
      </c>
      <c r="D101" s="138" t="s">
        <v>371</v>
      </c>
      <c r="E101" s="138" t="s">
        <v>533</v>
      </c>
      <c r="F101" s="138"/>
      <c r="G101" s="139">
        <f>SUM(G102)</f>
        <v>398.79999999999995</v>
      </c>
      <c r="H101" s="139">
        <f>SUM(H102)</f>
        <v>398.79999999999995</v>
      </c>
    </row>
    <row r="102" spans="1:8" ht="31.5" customHeight="1">
      <c r="A102" s="158"/>
      <c r="B102" s="163" t="s">
        <v>629</v>
      </c>
      <c r="C102" s="138" t="s">
        <v>370</v>
      </c>
      <c r="D102" s="138" t="s">
        <v>371</v>
      </c>
      <c r="E102" s="138" t="s">
        <v>550</v>
      </c>
      <c r="F102" s="138"/>
      <c r="G102" s="139">
        <f>G103</f>
        <v>398.79999999999995</v>
      </c>
      <c r="H102" s="139">
        <f>H103</f>
        <v>398.79999999999995</v>
      </c>
    </row>
    <row r="103" spans="1:8" ht="16.5" customHeight="1">
      <c r="A103" s="158"/>
      <c r="B103" s="167" t="s">
        <v>685</v>
      </c>
      <c r="C103" s="138" t="s">
        <v>370</v>
      </c>
      <c r="D103" s="138" t="s">
        <v>371</v>
      </c>
      <c r="E103" s="138" t="s">
        <v>550</v>
      </c>
      <c r="F103" s="138"/>
      <c r="G103" s="139">
        <f>G104+G105</f>
        <v>398.79999999999995</v>
      </c>
      <c r="H103" s="139">
        <f>H104+H105</f>
        <v>398.79999999999995</v>
      </c>
    </row>
    <row r="104" spans="1:8" ht="53.25" customHeight="1">
      <c r="A104" s="158"/>
      <c r="B104" s="64" t="s">
        <v>440</v>
      </c>
      <c r="C104" s="138" t="s">
        <v>370</v>
      </c>
      <c r="D104" s="138" t="s">
        <v>371</v>
      </c>
      <c r="E104" s="138" t="s">
        <v>550</v>
      </c>
      <c r="F104" s="138" t="s">
        <v>443</v>
      </c>
      <c r="G104" s="139">
        <v>364.9</v>
      </c>
      <c r="H104" s="139">
        <v>364.9</v>
      </c>
    </row>
    <row r="105" spans="1:8" ht="26.25" customHeight="1">
      <c r="A105" s="158"/>
      <c r="B105" s="64" t="s">
        <v>441</v>
      </c>
      <c r="C105" s="138" t="s">
        <v>370</v>
      </c>
      <c r="D105" s="138" t="s">
        <v>371</v>
      </c>
      <c r="E105" s="138" t="s">
        <v>550</v>
      </c>
      <c r="F105" s="138" t="s">
        <v>444</v>
      </c>
      <c r="G105" s="139">
        <v>33.9</v>
      </c>
      <c r="H105" s="139">
        <v>33.9</v>
      </c>
    </row>
    <row r="106" spans="1:8" ht="30.75" customHeight="1">
      <c r="A106" s="156" t="s">
        <v>130</v>
      </c>
      <c r="B106" s="168" t="s">
        <v>110</v>
      </c>
      <c r="C106" s="294" t="s">
        <v>371</v>
      </c>
      <c r="D106" s="138"/>
      <c r="E106" s="138"/>
      <c r="F106" s="138"/>
      <c r="G106" s="137">
        <f>G107+G113+G121</f>
        <v>4778.45</v>
      </c>
      <c r="H106" s="137">
        <f>H107+H113+H121</f>
        <v>4778.45</v>
      </c>
    </row>
    <row r="107" spans="1:8" ht="15" customHeight="1">
      <c r="A107" s="158"/>
      <c r="B107" s="164" t="s">
        <v>423</v>
      </c>
      <c r="C107" s="136" t="s">
        <v>371</v>
      </c>
      <c r="D107" s="136" t="s">
        <v>372</v>
      </c>
      <c r="E107" s="136"/>
      <c r="F107" s="136"/>
      <c r="G107" s="137">
        <f>G109</f>
        <v>340.7</v>
      </c>
      <c r="H107" s="137">
        <f>H109</f>
        <v>340.7</v>
      </c>
    </row>
    <row r="108" spans="1:8" ht="16.5" customHeight="1">
      <c r="A108" s="158"/>
      <c r="B108" s="64" t="s">
        <v>396</v>
      </c>
      <c r="C108" s="138" t="s">
        <v>371</v>
      </c>
      <c r="D108" s="138" t="s">
        <v>372</v>
      </c>
      <c r="E108" s="138" t="s">
        <v>533</v>
      </c>
      <c r="F108" s="138"/>
      <c r="G108" s="139">
        <f>SUM(G109)</f>
        <v>340.7</v>
      </c>
      <c r="H108" s="139">
        <f>SUM(H109)</f>
        <v>340.7</v>
      </c>
    </row>
    <row r="109" spans="1:8" ht="29.25" customHeight="1">
      <c r="A109" s="158"/>
      <c r="B109" s="63" t="s">
        <v>630</v>
      </c>
      <c r="C109" s="138" t="s">
        <v>371</v>
      </c>
      <c r="D109" s="138" t="s">
        <v>372</v>
      </c>
      <c r="E109" s="138" t="s">
        <v>533</v>
      </c>
      <c r="F109" s="138"/>
      <c r="G109" s="139">
        <f>G111+G112</f>
        <v>340.7</v>
      </c>
      <c r="H109" s="139">
        <f>H111+H112</f>
        <v>340.7</v>
      </c>
    </row>
    <row r="110" spans="1:8" ht="14.25" customHeight="1">
      <c r="A110" s="158"/>
      <c r="B110" s="167" t="s">
        <v>685</v>
      </c>
      <c r="C110" s="145" t="s">
        <v>371</v>
      </c>
      <c r="D110" s="145" t="s">
        <v>372</v>
      </c>
      <c r="E110" s="145" t="s">
        <v>553</v>
      </c>
      <c r="F110" s="138"/>
      <c r="G110" s="146">
        <f>G112</f>
        <v>316.4</v>
      </c>
      <c r="H110" s="146">
        <f>H112</f>
        <v>316.4</v>
      </c>
    </row>
    <row r="111" spans="1:8" ht="52.5" customHeight="1">
      <c r="A111" s="158"/>
      <c r="B111" s="64" t="s">
        <v>440</v>
      </c>
      <c r="C111" s="138" t="s">
        <v>371</v>
      </c>
      <c r="D111" s="138" t="s">
        <v>372</v>
      </c>
      <c r="E111" s="138" t="s">
        <v>552</v>
      </c>
      <c r="F111" s="138" t="s">
        <v>443</v>
      </c>
      <c r="G111" s="139">
        <v>24.3</v>
      </c>
      <c r="H111" s="139">
        <v>24.3</v>
      </c>
    </row>
    <row r="112" spans="1:8" ht="52.5" customHeight="1">
      <c r="A112" s="158"/>
      <c r="B112" s="64" t="s">
        <v>440</v>
      </c>
      <c r="C112" s="138" t="s">
        <v>371</v>
      </c>
      <c r="D112" s="138" t="s">
        <v>372</v>
      </c>
      <c r="E112" s="138" t="s">
        <v>553</v>
      </c>
      <c r="F112" s="138" t="s">
        <v>443</v>
      </c>
      <c r="G112" s="139">
        <v>316.4</v>
      </c>
      <c r="H112" s="139">
        <v>316.4</v>
      </c>
    </row>
    <row r="113" spans="1:8" ht="30.75" customHeight="1">
      <c r="A113" s="158"/>
      <c r="B113" s="159" t="s">
        <v>148</v>
      </c>
      <c r="C113" s="136" t="s">
        <v>371</v>
      </c>
      <c r="D113" s="136" t="s">
        <v>111</v>
      </c>
      <c r="E113" s="136"/>
      <c r="F113" s="136"/>
      <c r="G113" s="137">
        <f>SUM(G114)</f>
        <v>4237.75</v>
      </c>
      <c r="H113" s="137">
        <f>SUM(H114)</f>
        <v>4237.75</v>
      </c>
    </row>
    <row r="114" spans="1:8" ht="15.75" customHeight="1">
      <c r="A114" s="158"/>
      <c r="B114" s="63" t="s">
        <v>396</v>
      </c>
      <c r="C114" s="138" t="s">
        <v>371</v>
      </c>
      <c r="D114" s="138" t="s">
        <v>111</v>
      </c>
      <c r="E114" s="138" t="s">
        <v>533</v>
      </c>
      <c r="F114" s="138"/>
      <c r="G114" s="139">
        <f>G115+G117+G119</f>
        <v>4237.75</v>
      </c>
      <c r="H114" s="139">
        <f>H115+H117+H119</f>
        <v>4237.75</v>
      </c>
    </row>
    <row r="115" spans="1:8" ht="33" customHeight="1">
      <c r="A115" s="158"/>
      <c r="B115" s="63" t="s">
        <v>631</v>
      </c>
      <c r="C115" s="138" t="s">
        <v>371</v>
      </c>
      <c r="D115" s="138" t="s">
        <v>111</v>
      </c>
      <c r="E115" s="138" t="s">
        <v>554</v>
      </c>
      <c r="F115" s="138"/>
      <c r="G115" s="139">
        <f>G116</f>
        <v>500</v>
      </c>
      <c r="H115" s="139">
        <f>H116</f>
        <v>500</v>
      </c>
    </row>
    <row r="116" spans="1:8" ht="27" customHeight="1">
      <c r="A116" s="158"/>
      <c r="B116" s="64" t="s">
        <v>441</v>
      </c>
      <c r="C116" s="138" t="s">
        <v>371</v>
      </c>
      <c r="D116" s="138" t="s">
        <v>111</v>
      </c>
      <c r="E116" s="138" t="s">
        <v>554</v>
      </c>
      <c r="F116" s="138" t="s">
        <v>444</v>
      </c>
      <c r="G116" s="139">
        <v>500</v>
      </c>
      <c r="H116" s="139">
        <v>500</v>
      </c>
    </row>
    <row r="117" spans="1:8" ht="40.5" customHeight="1">
      <c r="A117" s="158"/>
      <c r="B117" s="63" t="s">
        <v>632</v>
      </c>
      <c r="C117" s="138" t="s">
        <v>371</v>
      </c>
      <c r="D117" s="138" t="s">
        <v>111</v>
      </c>
      <c r="E117" s="138" t="s">
        <v>717</v>
      </c>
      <c r="F117" s="138"/>
      <c r="G117" s="139">
        <f>G118</f>
        <v>100</v>
      </c>
      <c r="H117" s="139">
        <f>H118</f>
        <v>100</v>
      </c>
    </row>
    <row r="118" spans="1:8" ht="28.5" customHeight="1">
      <c r="A118" s="158"/>
      <c r="B118" s="64" t="s">
        <v>441</v>
      </c>
      <c r="C118" s="138" t="s">
        <v>371</v>
      </c>
      <c r="D118" s="138" t="s">
        <v>111</v>
      </c>
      <c r="E118" s="138" t="s">
        <v>717</v>
      </c>
      <c r="F118" s="138" t="s">
        <v>444</v>
      </c>
      <c r="G118" s="139">
        <v>100</v>
      </c>
      <c r="H118" s="139">
        <v>100</v>
      </c>
    </row>
    <row r="119" spans="1:8" ht="30.75" customHeight="1">
      <c r="A119" s="158"/>
      <c r="B119" s="63" t="s">
        <v>633</v>
      </c>
      <c r="C119" s="138" t="s">
        <v>371</v>
      </c>
      <c r="D119" s="138" t="s">
        <v>111</v>
      </c>
      <c r="E119" s="138" t="s">
        <v>556</v>
      </c>
      <c r="F119" s="145"/>
      <c r="G119" s="139">
        <f>G120</f>
        <v>3637.75</v>
      </c>
      <c r="H119" s="139">
        <f>H120</f>
        <v>3637.75</v>
      </c>
    </row>
    <row r="120" spans="1:8" ht="54.75" customHeight="1">
      <c r="A120" s="158"/>
      <c r="B120" s="64" t="s">
        <v>440</v>
      </c>
      <c r="C120" s="138" t="s">
        <v>371</v>
      </c>
      <c r="D120" s="138" t="s">
        <v>111</v>
      </c>
      <c r="E120" s="138" t="s">
        <v>556</v>
      </c>
      <c r="F120" s="138" t="s">
        <v>443</v>
      </c>
      <c r="G120" s="139">
        <v>3637.75</v>
      </c>
      <c r="H120" s="139">
        <v>3637.75</v>
      </c>
    </row>
    <row r="121" spans="1:8" ht="33.75" customHeight="1">
      <c r="A121" s="158"/>
      <c r="B121" s="164" t="s">
        <v>417</v>
      </c>
      <c r="C121" s="136" t="s">
        <v>371</v>
      </c>
      <c r="D121" s="136" t="s">
        <v>397</v>
      </c>
      <c r="E121" s="136"/>
      <c r="F121" s="136"/>
      <c r="G121" s="137">
        <f>SUM(G122+G126)</f>
        <v>200</v>
      </c>
      <c r="H121" s="137">
        <f>SUM(H122+H126)</f>
        <v>200</v>
      </c>
    </row>
    <row r="122" spans="1:8" ht="40.5" customHeight="1">
      <c r="A122" s="158"/>
      <c r="B122" s="63" t="s">
        <v>881</v>
      </c>
      <c r="C122" s="138" t="s">
        <v>371</v>
      </c>
      <c r="D122" s="138" t="s">
        <v>397</v>
      </c>
      <c r="E122" s="147" t="s">
        <v>557</v>
      </c>
      <c r="F122" s="138"/>
      <c r="G122" s="139">
        <f>SUM(G124)</f>
        <v>100</v>
      </c>
      <c r="H122" s="139">
        <f>SUM(H124)</f>
        <v>100</v>
      </c>
    </row>
    <row r="123" spans="1:8" ht="30.75" customHeight="1">
      <c r="A123" s="158"/>
      <c r="B123" s="63" t="s">
        <v>634</v>
      </c>
      <c r="C123" s="138" t="s">
        <v>371</v>
      </c>
      <c r="D123" s="138" t="s">
        <v>397</v>
      </c>
      <c r="E123" s="147" t="s">
        <v>686</v>
      </c>
      <c r="F123" s="138"/>
      <c r="G123" s="139">
        <f>SUM(G125)</f>
        <v>100</v>
      </c>
      <c r="H123" s="139">
        <f>SUM(H125)</f>
        <v>100</v>
      </c>
    </row>
    <row r="124" spans="1:8" ht="44.25" customHeight="1">
      <c r="A124" s="158"/>
      <c r="B124" s="63" t="s">
        <v>608</v>
      </c>
      <c r="C124" s="138" t="s">
        <v>371</v>
      </c>
      <c r="D124" s="138" t="s">
        <v>397</v>
      </c>
      <c r="E124" s="147" t="s">
        <v>558</v>
      </c>
      <c r="F124" s="138"/>
      <c r="G124" s="139">
        <f>SUM(G125)</f>
        <v>100</v>
      </c>
      <c r="H124" s="139">
        <f>SUM(H125)</f>
        <v>100</v>
      </c>
    </row>
    <row r="125" spans="1:8" ht="27.75" customHeight="1">
      <c r="A125" s="158"/>
      <c r="B125" s="64" t="s">
        <v>441</v>
      </c>
      <c r="C125" s="138" t="s">
        <v>371</v>
      </c>
      <c r="D125" s="138" t="s">
        <v>397</v>
      </c>
      <c r="E125" s="147" t="s">
        <v>558</v>
      </c>
      <c r="F125" s="138" t="s">
        <v>444</v>
      </c>
      <c r="G125" s="139">
        <v>100</v>
      </c>
      <c r="H125" s="139">
        <v>100</v>
      </c>
    </row>
    <row r="126" spans="1:8" ht="42" customHeight="1">
      <c r="A126" s="158"/>
      <c r="B126" s="63" t="s">
        <v>875</v>
      </c>
      <c r="C126" s="138" t="s">
        <v>371</v>
      </c>
      <c r="D126" s="138" t="s">
        <v>397</v>
      </c>
      <c r="E126" s="147" t="s">
        <v>559</v>
      </c>
      <c r="F126" s="138"/>
      <c r="G126" s="139">
        <f>SUM(G128)</f>
        <v>100</v>
      </c>
      <c r="H126" s="139">
        <f>SUM(H128)</f>
        <v>100</v>
      </c>
    </row>
    <row r="127" spans="1:8" ht="30" customHeight="1">
      <c r="A127" s="158"/>
      <c r="B127" s="63" t="s">
        <v>635</v>
      </c>
      <c r="C127" s="138" t="s">
        <v>371</v>
      </c>
      <c r="D127" s="138" t="s">
        <v>397</v>
      </c>
      <c r="E127" s="147" t="s">
        <v>687</v>
      </c>
      <c r="F127" s="138"/>
      <c r="G127" s="139">
        <f>SUM(G129)</f>
        <v>100</v>
      </c>
      <c r="H127" s="139">
        <f>SUM(H129)</f>
        <v>100</v>
      </c>
    </row>
    <row r="128" spans="1:8" ht="44.25" customHeight="1">
      <c r="A128" s="158"/>
      <c r="B128" s="63" t="s">
        <v>608</v>
      </c>
      <c r="C128" s="138" t="s">
        <v>371</v>
      </c>
      <c r="D128" s="138" t="s">
        <v>397</v>
      </c>
      <c r="E128" s="147" t="s">
        <v>561</v>
      </c>
      <c r="F128" s="138"/>
      <c r="G128" s="139">
        <f>SUM(G129)</f>
        <v>100</v>
      </c>
      <c r="H128" s="139">
        <f>SUM(H129)</f>
        <v>100</v>
      </c>
    </row>
    <row r="129" spans="1:8" ht="26.25" customHeight="1">
      <c r="A129" s="158"/>
      <c r="B129" s="64" t="s">
        <v>441</v>
      </c>
      <c r="C129" s="138" t="s">
        <v>371</v>
      </c>
      <c r="D129" s="138" t="s">
        <v>397</v>
      </c>
      <c r="E129" s="147" t="s">
        <v>561</v>
      </c>
      <c r="F129" s="138" t="s">
        <v>444</v>
      </c>
      <c r="G129" s="139">
        <v>100</v>
      </c>
      <c r="H129" s="139">
        <v>100</v>
      </c>
    </row>
    <row r="130" spans="1:8" ht="22.5" customHeight="1">
      <c r="A130" s="158" t="s">
        <v>353</v>
      </c>
      <c r="B130" s="168" t="s">
        <v>136</v>
      </c>
      <c r="C130" s="294" t="s">
        <v>372</v>
      </c>
      <c r="D130" s="138"/>
      <c r="E130" s="138"/>
      <c r="F130" s="138"/>
      <c r="G130" s="137">
        <f>G131+G135</f>
        <v>3084</v>
      </c>
      <c r="H130" s="137">
        <f>H131+H135</f>
        <v>3084</v>
      </c>
    </row>
    <row r="131" spans="1:8" ht="18" customHeight="1">
      <c r="A131" s="158"/>
      <c r="B131" s="159" t="s">
        <v>464</v>
      </c>
      <c r="C131" s="136" t="s">
        <v>372</v>
      </c>
      <c r="D131" s="136" t="s">
        <v>111</v>
      </c>
      <c r="E131" s="136"/>
      <c r="F131" s="136"/>
      <c r="G131" s="137">
        <f aca="true" t="shared" si="4" ref="G131:H133">G132</f>
        <v>3000</v>
      </c>
      <c r="H131" s="137">
        <f t="shared" si="4"/>
        <v>3000</v>
      </c>
    </row>
    <row r="132" spans="1:8" ht="15.75" customHeight="1">
      <c r="A132" s="158"/>
      <c r="B132" s="63" t="s">
        <v>396</v>
      </c>
      <c r="C132" s="138" t="s">
        <v>372</v>
      </c>
      <c r="D132" s="138" t="s">
        <v>111</v>
      </c>
      <c r="E132" s="138" t="s">
        <v>533</v>
      </c>
      <c r="F132" s="138"/>
      <c r="G132" s="139">
        <f t="shared" si="4"/>
        <v>3000</v>
      </c>
      <c r="H132" s="139">
        <f t="shared" si="4"/>
        <v>3000</v>
      </c>
    </row>
    <row r="133" spans="1:8" ht="21" customHeight="1">
      <c r="A133" s="158"/>
      <c r="B133" s="63" t="s">
        <v>636</v>
      </c>
      <c r="C133" s="138" t="s">
        <v>372</v>
      </c>
      <c r="D133" s="138" t="s">
        <v>111</v>
      </c>
      <c r="E133" s="138" t="s">
        <v>562</v>
      </c>
      <c r="F133" s="138"/>
      <c r="G133" s="139">
        <f t="shared" si="4"/>
        <v>3000</v>
      </c>
      <c r="H133" s="139">
        <f t="shared" si="4"/>
        <v>3000</v>
      </c>
    </row>
    <row r="134" spans="1:8" ht="25.5" customHeight="1">
      <c r="A134" s="158"/>
      <c r="B134" s="64" t="s">
        <v>441</v>
      </c>
      <c r="C134" s="138" t="s">
        <v>372</v>
      </c>
      <c r="D134" s="138" t="s">
        <v>111</v>
      </c>
      <c r="E134" s="138" t="s">
        <v>562</v>
      </c>
      <c r="F134" s="138" t="s">
        <v>444</v>
      </c>
      <c r="G134" s="139">
        <v>3000</v>
      </c>
      <c r="H134" s="139">
        <v>3000</v>
      </c>
    </row>
    <row r="135" spans="1:8" s="302" customFormat="1" ht="16.5" customHeight="1">
      <c r="A135" s="308"/>
      <c r="B135" s="309" t="s">
        <v>801</v>
      </c>
      <c r="C135" s="310" t="s">
        <v>372</v>
      </c>
      <c r="D135" s="310" t="s">
        <v>816</v>
      </c>
      <c r="E135" s="310"/>
      <c r="F135" s="310"/>
      <c r="G135" s="311">
        <f>G136</f>
        <v>84</v>
      </c>
      <c r="H135" s="311">
        <f>H136</f>
        <v>84</v>
      </c>
    </row>
    <row r="136" spans="1:8" s="302" customFormat="1" ht="38.25">
      <c r="A136" s="308"/>
      <c r="B136" s="313" t="s">
        <v>868</v>
      </c>
      <c r="C136" s="314" t="s">
        <v>372</v>
      </c>
      <c r="D136" s="314" t="s">
        <v>816</v>
      </c>
      <c r="E136" s="314" t="s">
        <v>622</v>
      </c>
      <c r="F136" s="310"/>
      <c r="G136" s="315">
        <f>G137+G139</f>
        <v>84</v>
      </c>
      <c r="H136" s="315">
        <f>H137+H139</f>
        <v>84</v>
      </c>
    </row>
    <row r="137" spans="1:8" s="302" customFormat="1" ht="51.75" customHeight="1">
      <c r="A137" s="308"/>
      <c r="B137" s="313" t="s">
        <v>854</v>
      </c>
      <c r="C137" s="314" t="s">
        <v>372</v>
      </c>
      <c r="D137" s="314" t="s">
        <v>816</v>
      </c>
      <c r="E137" s="314" t="s">
        <v>804</v>
      </c>
      <c r="F137" s="314"/>
      <c r="G137" s="315">
        <f>G138</f>
        <v>29</v>
      </c>
      <c r="H137" s="315">
        <f>H138</f>
        <v>29</v>
      </c>
    </row>
    <row r="138" spans="1:8" s="302" customFormat="1" ht="30.75" customHeight="1">
      <c r="A138" s="308"/>
      <c r="B138" s="313" t="s">
        <v>803</v>
      </c>
      <c r="C138" s="314" t="s">
        <v>372</v>
      </c>
      <c r="D138" s="314" t="s">
        <v>816</v>
      </c>
      <c r="E138" s="314" t="s">
        <v>804</v>
      </c>
      <c r="F138" s="314" t="s">
        <v>150</v>
      </c>
      <c r="G138" s="315">
        <v>29</v>
      </c>
      <c r="H138" s="315">
        <v>29</v>
      </c>
    </row>
    <row r="139" spans="1:8" s="302" customFormat="1" ht="42.75" customHeight="1">
      <c r="A139" s="308"/>
      <c r="B139" s="313" t="s">
        <v>855</v>
      </c>
      <c r="C139" s="314" t="s">
        <v>372</v>
      </c>
      <c r="D139" s="314" t="s">
        <v>816</v>
      </c>
      <c r="E139" s="314" t="s">
        <v>805</v>
      </c>
      <c r="F139" s="314"/>
      <c r="G139" s="315">
        <f>G140</f>
        <v>55</v>
      </c>
      <c r="H139" s="315">
        <f>H140</f>
        <v>55</v>
      </c>
    </row>
    <row r="140" spans="1:8" s="302" customFormat="1" ht="21" customHeight="1">
      <c r="A140" s="308"/>
      <c r="B140" s="313" t="s">
        <v>442</v>
      </c>
      <c r="C140" s="314" t="s">
        <v>372</v>
      </c>
      <c r="D140" s="314" t="s">
        <v>816</v>
      </c>
      <c r="E140" s="314" t="s">
        <v>805</v>
      </c>
      <c r="F140" s="314" t="s">
        <v>445</v>
      </c>
      <c r="G140" s="315">
        <v>55</v>
      </c>
      <c r="H140" s="315">
        <v>55</v>
      </c>
    </row>
    <row r="141" spans="1:8" ht="24" customHeight="1">
      <c r="A141" s="180" t="s">
        <v>355</v>
      </c>
      <c r="B141" s="168" t="s">
        <v>138</v>
      </c>
      <c r="C141" s="294" t="s">
        <v>137</v>
      </c>
      <c r="D141" s="138"/>
      <c r="E141" s="138"/>
      <c r="F141" s="138"/>
      <c r="G141" s="137">
        <f>G142+G149+G154</f>
        <v>4600.5</v>
      </c>
      <c r="H141" s="137">
        <f>H142+H149+H154</f>
        <v>4600.5</v>
      </c>
    </row>
    <row r="142" spans="1:8" ht="19.5" customHeight="1">
      <c r="A142" s="158"/>
      <c r="B142" s="160" t="s">
        <v>393</v>
      </c>
      <c r="C142" s="136" t="s">
        <v>137</v>
      </c>
      <c r="D142" s="136" t="s">
        <v>369</v>
      </c>
      <c r="E142" s="136"/>
      <c r="F142" s="136"/>
      <c r="G142" s="137">
        <f>G143+G146</f>
        <v>1570</v>
      </c>
      <c r="H142" s="137">
        <f>H143+H146</f>
        <v>1570</v>
      </c>
    </row>
    <row r="143" spans="1:8" ht="20.25" customHeight="1">
      <c r="A143" s="158"/>
      <c r="B143" s="161" t="s">
        <v>396</v>
      </c>
      <c r="C143" s="138" t="s">
        <v>137</v>
      </c>
      <c r="D143" s="138" t="s">
        <v>369</v>
      </c>
      <c r="E143" s="138" t="s">
        <v>533</v>
      </c>
      <c r="F143" s="138"/>
      <c r="G143" s="139">
        <f>G144</f>
        <v>250</v>
      </c>
      <c r="H143" s="139">
        <f>H144</f>
        <v>250</v>
      </c>
    </row>
    <row r="144" spans="1:8" ht="19.5" customHeight="1">
      <c r="A144" s="158"/>
      <c r="B144" s="166" t="s">
        <v>637</v>
      </c>
      <c r="C144" s="138" t="s">
        <v>137</v>
      </c>
      <c r="D144" s="138" t="s">
        <v>369</v>
      </c>
      <c r="E144" s="138" t="s">
        <v>563</v>
      </c>
      <c r="F144" s="145"/>
      <c r="G144" s="139">
        <f>G145</f>
        <v>250</v>
      </c>
      <c r="H144" s="139">
        <f>H145</f>
        <v>250</v>
      </c>
    </row>
    <row r="145" spans="1:8" ht="26.25" customHeight="1">
      <c r="A145" s="158"/>
      <c r="B145" s="64" t="s">
        <v>441</v>
      </c>
      <c r="C145" s="138" t="s">
        <v>137</v>
      </c>
      <c r="D145" s="138" t="s">
        <v>369</v>
      </c>
      <c r="E145" s="138" t="s">
        <v>718</v>
      </c>
      <c r="F145" s="138" t="s">
        <v>444</v>
      </c>
      <c r="G145" s="139">
        <v>250</v>
      </c>
      <c r="H145" s="139">
        <v>250</v>
      </c>
    </row>
    <row r="146" spans="1:8" ht="24.75" customHeight="1">
      <c r="A146" s="158"/>
      <c r="B146" s="289" t="s">
        <v>378</v>
      </c>
      <c r="C146" s="138" t="s">
        <v>137</v>
      </c>
      <c r="D146" s="138" t="s">
        <v>369</v>
      </c>
      <c r="E146" s="138" t="s">
        <v>592</v>
      </c>
      <c r="F146" s="138"/>
      <c r="G146" s="141">
        <f>G147</f>
        <v>1320</v>
      </c>
      <c r="H146" s="141">
        <f>H147</f>
        <v>1320</v>
      </c>
    </row>
    <row r="147" spans="1:8" ht="52.5" customHeight="1">
      <c r="A147" s="158"/>
      <c r="B147" s="64" t="s">
        <v>684</v>
      </c>
      <c r="C147" s="138" t="s">
        <v>137</v>
      </c>
      <c r="D147" s="138" t="s">
        <v>369</v>
      </c>
      <c r="E147" s="138" t="s">
        <v>707</v>
      </c>
      <c r="F147" s="138"/>
      <c r="G147" s="141">
        <f>G148</f>
        <v>1320</v>
      </c>
      <c r="H147" s="141">
        <f>H148</f>
        <v>1320</v>
      </c>
    </row>
    <row r="148" spans="1:8" ht="30" customHeight="1">
      <c r="A148" s="158"/>
      <c r="B148" s="64" t="s">
        <v>441</v>
      </c>
      <c r="C148" s="138" t="s">
        <v>137</v>
      </c>
      <c r="D148" s="138" t="s">
        <v>369</v>
      </c>
      <c r="E148" s="138" t="s">
        <v>707</v>
      </c>
      <c r="F148" s="138" t="s">
        <v>444</v>
      </c>
      <c r="G148" s="141">
        <v>1320</v>
      </c>
      <c r="H148" s="141">
        <v>1320</v>
      </c>
    </row>
    <row r="149" spans="1:8" ht="16.5" customHeight="1">
      <c r="A149" s="158"/>
      <c r="B149" s="160" t="s">
        <v>90</v>
      </c>
      <c r="C149" s="136" t="s">
        <v>137</v>
      </c>
      <c r="D149" s="136" t="s">
        <v>370</v>
      </c>
      <c r="E149" s="136"/>
      <c r="F149" s="136"/>
      <c r="G149" s="137">
        <f aca="true" t="shared" si="5" ref="G149:H152">G150</f>
        <v>30.5</v>
      </c>
      <c r="H149" s="137">
        <f t="shared" si="5"/>
        <v>30.5</v>
      </c>
    </row>
    <row r="150" spans="1:8" ht="53.25" customHeight="1">
      <c r="A150" s="158"/>
      <c r="B150" s="64" t="s">
        <v>876</v>
      </c>
      <c r="C150" s="138" t="s">
        <v>137</v>
      </c>
      <c r="D150" s="138" t="s">
        <v>370</v>
      </c>
      <c r="E150" s="138" t="s">
        <v>565</v>
      </c>
      <c r="F150" s="138"/>
      <c r="G150" s="139">
        <f t="shared" si="5"/>
        <v>30.5</v>
      </c>
      <c r="H150" s="139">
        <f t="shared" si="5"/>
        <v>30.5</v>
      </c>
    </row>
    <row r="151" spans="1:8" ht="30" customHeight="1">
      <c r="A151" s="158"/>
      <c r="B151" s="64" t="s">
        <v>638</v>
      </c>
      <c r="C151" s="138" t="s">
        <v>137</v>
      </c>
      <c r="D151" s="138" t="s">
        <v>370</v>
      </c>
      <c r="E151" s="138" t="s">
        <v>639</v>
      </c>
      <c r="F151" s="138"/>
      <c r="G151" s="139">
        <f t="shared" si="5"/>
        <v>30.5</v>
      </c>
      <c r="H151" s="139">
        <f t="shared" si="5"/>
        <v>30.5</v>
      </c>
    </row>
    <row r="152" spans="1:8" ht="54" customHeight="1">
      <c r="A152" s="158"/>
      <c r="B152" s="178" t="s">
        <v>813</v>
      </c>
      <c r="C152" s="138" t="s">
        <v>137</v>
      </c>
      <c r="D152" s="138" t="s">
        <v>370</v>
      </c>
      <c r="E152" s="138" t="s">
        <v>812</v>
      </c>
      <c r="F152" s="136"/>
      <c r="G152" s="139">
        <f t="shared" si="5"/>
        <v>30.5</v>
      </c>
      <c r="H152" s="139">
        <f t="shared" si="5"/>
        <v>30.5</v>
      </c>
    </row>
    <row r="153" spans="1:8" ht="30.75" customHeight="1">
      <c r="A153" s="158"/>
      <c r="B153" s="64" t="s">
        <v>441</v>
      </c>
      <c r="C153" s="138" t="s">
        <v>137</v>
      </c>
      <c r="D153" s="138" t="s">
        <v>370</v>
      </c>
      <c r="E153" s="138" t="s">
        <v>812</v>
      </c>
      <c r="F153" s="138" t="s">
        <v>296</v>
      </c>
      <c r="G153" s="139">
        <v>30.5</v>
      </c>
      <c r="H153" s="139">
        <v>30.5</v>
      </c>
    </row>
    <row r="154" spans="1:8" ht="19.5" customHeight="1">
      <c r="A154" s="169"/>
      <c r="B154" s="159" t="s">
        <v>92</v>
      </c>
      <c r="C154" s="136" t="s">
        <v>137</v>
      </c>
      <c r="D154" s="136" t="s">
        <v>371</v>
      </c>
      <c r="E154" s="136"/>
      <c r="F154" s="136"/>
      <c r="G154" s="137">
        <f>G155</f>
        <v>3000</v>
      </c>
      <c r="H154" s="137">
        <f>H155</f>
        <v>3000</v>
      </c>
    </row>
    <row r="155" spans="1:8" ht="17.25" customHeight="1">
      <c r="A155" s="169"/>
      <c r="B155" s="161" t="s">
        <v>396</v>
      </c>
      <c r="C155" s="138" t="s">
        <v>137</v>
      </c>
      <c r="D155" s="138" t="s">
        <v>371</v>
      </c>
      <c r="E155" s="138" t="s">
        <v>549</v>
      </c>
      <c r="F155" s="138"/>
      <c r="G155" s="139">
        <f>G156+G158</f>
        <v>3000</v>
      </c>
      <c r="H155" s="139">
        <f>H156+H158</f>
        <v>3000</v>
      </c>
    </row>
    <row r="156" spans="1:8" ht="16.5" customHeight="1">
      <c r="A156" s="158"/>
      <c r="B156" s="170" t="s">
        <v>640</v>
      </c>
      <c r="C156" s="138" t="s">
        <v>137</v>
      </c>
      <c r="D156" s="138" t="s">
        <v>371</v>
      </c>
      <c r="E156" s="138" t="s">
        <v>566</v>
      </c>
      <c r="F156" s="138"/>
      <c r="G156" s="139">
        <f>G157</f>
        <v>1500</v>
      </c>
      <c r="H156" s="139">
        <f>H157</f>
        <v>1500</v>
      </c>
    </row>
    <row r="157" spans="1:8" ht="26.25" customHeight="1">
      <c r="A157" s="158"/>
      <c r="B157" s="64" t="s">
        <v>441</v>
      </c>
      <c r="C157" s="138" t="s">
        <v>137</v>
      </c>
      <c r="D157" s="138" t="s">
        <v>371</v>
      </c>
      <c r="E157" s="138" t="s">
        <v>566</v>
      </c>
      <c r="F157" s="138" t="s">
        <v>444</v>
      </c>
      <c r="G157" s="139">
        <v>1500</v>
      </c>
      <c r="H157" s="139">
        <v>1500</v>
      </c>
    </row>
    <row r="158" spans="1:8" ht="18" customHeight="1">
      <c r="A158" s="158"/>
      <c r="B158" s="166" t="s">
        <v>641</v>
      </c>
      <c r="C158" s="138" t="s">
        <v>137</v>
      </c>
      <c r="D158" s="138" t="s">
        <v>371</v>
      </c>
      <c r="E158" s="138" t="s">
        <v>567</v>
      </c>
      <c r="F158" s="138"/>
      <c r="G158" s="139">
        <f>G159</f>
        <v>1500</v>
      </c>
      <c r="H158" s="139">
        <f>H159</f>
        <v>1500</v>
      </c>
    </row>
    <row r="159" spans="1:8" ht="27.75" customHeight="1">
      <c r="A159" s="158"/>
      <c r="B159" s="64" t="s">
        <v>441</v>
      </c>
      <c r="C159" s="138" t="s">
        <v>137</v>
      </c>
      <c r="D159" s="138" t="s">
        <v>371</v>
      </c>
      <c r="E159" s="138" t="s">
        <v>567</v>
      </c>
      <c r="F159" s="138" t="s">
        <v>444</v>
      </c>
      <c r="G159" s="139">
        <v>1500</v>
      </c>
      <c r="H159" s="139">
        <v>1500</v>
      </c>
    </row>
    <row r="160" spans="1:8" ht="20.25" customHeight="1">
      <c r="A160" s="158" t="s">
        <v>356</v>
      </c>
      <c r="B160" s="168" t="s">
        <v>139</v>
      </c>
      <c r="C160" s="294" t="s">
        <v>108</v>
      </c>
      <c r="D160" s="138"/>
      <c r="E160" s="138"/>
      <c r="F160" s="138"/>
      <c r="G160" s="137">
        <f>G161+G174+G190+G196</f>
        <v>198625.67766</v>
      </c>
      <c r="H160" s="137">
        <f>H161+H174+H190+H196</f>
        <v>196330.09396000003</v>
      </c>
    </row>
    <row r="161" spans="1:8" ht="20.25" customHeight="1">
      <c r="A161" s="158"/>
      <c r="B161" s="159" t="s">
        <v>364</v>
      </c>
      <c r="C161" s="136" t="s">
        <v>108</v>
      </c>
      <c r="D161" s="136" t="s">
        <v>369</v>
      </c>
      <c r="E161" s="136"/>
      <c r="F161" s="136"/>
      <c r="G161" s="137">
        <f>G162</f>
        <v>79435.87766</v>
      </c>
      <c r="H161" s="137">
        <f>H162</f>
        <v>79435.87766000001</v>
      </c>
    </row>
    <row r="162" spans="1:8" ht="32.25" customHeight="1">
      <c r="A162" s="158"/>
      <c r="B162" s="161" t="s">
        <v>877</v>
      </c>
      <c r="C162" s="138" t="s">
        <v>108</v>
      </c>
      <c r="D162" s="138" t="s">
        <v>369</v>
      </c>
      <c r="E162" s="138" t="s">
        <v>516</v>
      </c>
      <c r="F162" s="138"/>
      <c r="G162" s="139">
        <f>G163</f>
        <v>79435.87766</v>
      </c>
      <c r="H162" s="139">
        <f>H163</f>
        <v>79435.87766000001</v>
      </c>
    </row>
    <row r="163" spans="1:8" ht="19.5" customHeight="1">
      <c r="A163" s="158"/>
      <c r="B163" s="161" t="s">
        <v>595</v>
      </c>
      <c r="C163" s="138" t="s">
        <v>108</v>
      </c>
      <c r="D163" s="138" t="s">
        <v>369</v>
      </c>
      <c r="E163" s="138" t="s">
        <v>516</v>
      </c>
      <c r="F163" s="138"/>
      <c r="G163" s="139">
        <f>G165+G169+G172</f>
        <v>79435.87766</v>
      </c>
      <c r="H163" s="139">
        <f>H165+H169+H172</f>
        <v>79435.87766000001</v>
      </c>
    </row>
    <row r="164" spans="1:8" ht="19.5" customHeight="1">
      <c r="A164" s="158"/>
      <c r="B164" s="161" t="s">
        <v>596</v>
      </c>
      <c r="C164" s="138" t="s">
        <v>108</v>
      </c>
      <c r="D164" s="138" t="s">
        <v>369</v>
      </c>
      <c r="E164" s="138" t="s">
        <v>517</v>
      </c>
      <c r="F164" s="138"/>
      <c r="G164" s="139">
        <f>G165+G169+G172</f>
        <v>79435.87766</v>
      </c>
      <c r="H164" s="139">
        <f>H165+H169+H172</f>
        <v>79435.87766000001</v>
      </c>
    </row>
    <row r="165" spans="1:8" ht="54" customHeight="1">
      <c r="A165" s="158"/>
      <c r="B165" s="63" t="s">
        <v>597</v>
      </c>
      <c r="C165" s="138" t="s">
        <v>108</v>
      </c>
      <c r="D165" s="138" t="s">
        <v>369</v>
      </c>
      <c r="E165" s="138" t="s">
        <v>518</v>
      </c>
      <c r="F165" s="138"/>
      <c r="G165" s="139">
        <f>G166+G167+G168</f>
        <v>51449.77766</v>
      </c>
      <c r="H165" s="139">
        <f>H166+H167+H168</f>
        <v>51449.77766000001</v>
      </c>
    </row>
    <row r="166" spans="1:8" ht="55.5" customHeight="1">
      <c r="A166" s="158"/>
      <c r="B166" s="64" t="s">
        <v>440</v>
      </c>
      <c r="C166" s="138" t="s">
        <v>108</v>
      </c>
      <c r="D166" s="138" t="s">
        <v>369</v>
      </c>
      <c r="E166" s="138" t="s">
        <v>518</v>
      </c>
      <c r="F166" s="138" t="s">
        <v>443</v>
      </c>
      <c r="G166" s="139">
        <v>39184.13339</v>
      </c>
      <c r="H166" s="139">
        <v>39184.13339</v>
      </c>
    </row>
    <row r="167" spans="1:8" ht="28.5" customHeight="1">
      <c r="A167" s="158"/>
      <c r="B167" s="64" t="s">
        <v>441</v>
      </c>
      <c r="C167" s="138" t="s">
        <v>108</v>
      </c>
      <c r="D167" s="138" t="s">
        <v>369</v>
      </c>
      <c r="E167" s="138" t="s">
        <v>518</v>
      </c>
      <c r="F167" s="138" t="s">
        <v>444</v>
      </c>
      <c r="G167" s="139">
        <f>24455.42-500-12289.77573</f>
        <v>11665.644269999999</v>
      </c>
      <c r="H167" s="139">
        <f>11665.64427+562.644-562.644</f>
        <v>11665.64427</v>
      </c>
    </row>
    <row r="168" spans="1:8" ht="15.75" customHeight="1">
      <c r="A168" s="158"/>
      <c r="B168" s="64" t="s">
        <v>442</v>
      </c>
      <c r="C168" s="138" t="s">
        <v>108</v>
      </c>
      <c r="D168" s="138" t="s">
        <v>369</v>
      </c>
      <c r="E168" s="138" t="s">
        <v>518</v>
      </c>
      <c r="F168" s="138" t="s">
        <v>445</v>
      </c>
      <c r="G168" s="139">
        <v>600</v>
      </c>
      <c r="H168" s="139">
        <v>600</v>
      </c>
    </row>
    <row r="169" spans="1:8" ht="68.25" customHeight="1">
      <c r="A169" s="158"/>
      <c r="B169" s="178" t="s">
        <v>598</v>
      </c>
      <c r="C169" s="138" t="s">
        <v>108</v>
      </c>
      <c r="D169" s="138" t="s">
        <v>369</v>
      </c>
      <c r="E169" s="138" t="s">
        <v>519</v>
      </c>
      <c r="F169" s="138"/>
      <c r="G169" s="139">
        <f>G170+G171</f>
        <v>27938</v>
      </c>
      <c r="H169" s="139">
        <f>H170+H171</f>
        <v>27938</v>
      </c>
    </row>
    <row r="170" spans="1:8" ht="55.5" customHeight="1">
      <c r="A170" s="158"/>
      <c r="B170" s="64" t="s">
        <v>440</v>
      </c>
      <c r="C170" s="138" t="s">
        <v>108</v>
      </c>
      <c r="D170" s="138" t="s">
        <v>369</v>
      </c>
      <c r="E170" s="138" t="s">
        <v>519</v>
      </c>
      <c r="F170" s="138" t="s">
        <v>443</v>
      </c>
      <c r="G170" s="139">
        <v>26761.319</v>
      </c>
      <c r="H170" s="139">
        <v>26761.319</v>
      </c>
    </row>
    <row r="171" spans="1:8" ht="27.75" customHeight="1">
      <c r="A171" s="158"/>
      <c r="B171" s="64" t="s">
        <v>441</v>
      </c>
      <c r="C171" s="138" t="s">
        <v>108</v>
      </c>
      <c r="D171" s="138" t="s">
        <v>369</v>
      </c>
      <c r="E171" s="138" t="s">
        <v>519</v>
      </c>
      <c r="F171" s="138" t="s">
        <v>444</v>
      </c>
      <c r="G171" s="139">
        <v>1176.681</v>
      </c>
      <c r="H171" s="139">
        <v>1176.681</v>
      </c>
    </row>
    <row r="172" spans="1:8" s="302" customFormat="1" ht="80.25" customHeight="1">
      <c r="A172" s="308"/>
      <c r="B172" s="313" t="s">
        <v>810</v>
      </c>
      <c r="C172" s="314" t="s">
        <v>108</v>
      </c>
      <c r="D172" s="314" t="s">
        <v>369</v>
      </c>
      <c r="E172" s="314" t="s">
        <v>811</v>
      </c>
      <c r="F172" s="314"/>
      <c r="G172" s="315">
        <f>G173</f>
        <v>48.1</v>
      </c>
      <c r="H172" s="315">
        <f>H173</f>
        <v>48.1</v>
      </c>
    </row>
    <row r="173" spans="1:8" s="302" customFormat="1" ht="54.75" customHeight="1">
      <c r="A173" s="308"/>
      <c r="B173" s="313" t="s">
        <v>440</v>
      </c>
      <c r="C173" s="314" t="s">
        <v>108</v>
      </c>
      <c r="D173" s="314" t="s">
        <v>369</v>
      </c>
      <c r="E173" s="314" t="s">
        <v>811</v>
      </c>
      <c r="F173" s="314" t="s">
        <v>443</v>
      </c>
      <c r="G173" s="315">
        <v>48.1</v>
      </c>
      <c r="H173" s="315">
        <v>48.1</v>
      </c>
    </row>
    <row r="174" spans="1:8" ht="19.5" customHeight="1">
      <c r="A174" s="158"/>
      <c r="B174" s="160" t="s">
        <v>360</v>
      </c>
      <c r="C174" s="136" t="s">
        <v>108</v>
      </c>
      <c r="D174" s="136" t="s">
        <v>370</v>
      </c>
      <c r="E174" s="136"/>
      <c r="F174" s="136"/>
      <c r="G174" s="137">
        <f>G175</f>
        <v>117822.8</v>
      </c>
      <c r="H174" s="137">
        <f>H175</f>
        <v>115527.2163</v>
      </c>
    </row>
    <row r="175" spans="1:8" ht="36.75" customHeight="1">
      <c r="A175" s="158"/>
      <c r="B175" s="161" t="s">
        <v>878</v>
      </c>
      <c r="C175" s="138" t="s">
        <v>108</v>
      </c>
      <c r="D175" s="138" t="s">
        <v>370</v>
      </c>
      <c r="E175" s="138" t="s">
        <v>516</v>
      </c>
      <c r="F175" s="138"/>
      <c r="G175" s="139">
        <f>G177</f>
        <v>117822.8</v>
      </c>
      <c r="H175" s="139">
        <f>H177</f>
        <v>115527.2163</v>
      </c>
    </row>
    <row r="176" spans="1:8" ht="21" customHeight="1">
      <c r="A176" s="158"/>
      <c r="B176" s="161" t="s">
        <v>599</v>
      </c>
      <c r="C176" s="138" t="s">
        <v>108</v>
      </c>
      <c r="D176" s="138" t="s">
        <v>370</v>
      </c>
      <c r="E176" s="138" t="s">
        <v>516</v>
      </c>
      <c r="F176" s="138"/>
      <c r="G176" s="139">
        <f>G177</f>
        <v>117822.8</v>
      </c>
      <c r="H176" s="139">
        <f>H177</f>
        <v>115527.2163</v>
      </c>
    </row>
    <row r="177" spans="1:8" ht="21" customHeight="1">
      <c r="A177" s="158"/>
      <c r="B177" s="161" t="s">
        <v>600</v>
      </c>
      <c r="C177" s="138" t="s">
        <v>108</v>
      </c>
      <c r="D177" s="138" t="s">
        <v>370</v>
      </c>
      <c r="E177" s="138" t="s">
        <v>520</v>
      </c>
      <c r="F177" s="138"/>
      <c r="G177" s="139">
        <f>G178+G182+G188+G185</f>
        <v>117822.8</v>
      </c>
      <c r="H177" s="139">
        <f>H178+H182+H188+H185</f>
        <v>115527.2163</v>
      </c>
    </row>
    <row r="178" spans="1:8" ht="55.5" customHeight="1">
      <c r="A178" s="158"/>
      <c r="B178" s="63" t="s">
        <v>597</v>
      </c>
      <c r="C178" s="138" t="s">
        <v>108</v>
      </c>
      <c r="D178" s="138" t="s">
        <v>370</v>
      </c>
      <c r="E178" s="138" t="s">
        <v>521</v>
      </c>
      <c r="F178" s="138"/>
      <c r="G178" s="139">
        <f>G179+G180+G181</f>
        <v>12747.8</v>
      </c>
      <c r="H178" s="139">
        <f>H179+H180+H181</f>
        <v>10452.2163</v>
      </c>
    </row>
    <row r="179" spans="1:8" ht="53.25" customHeight="1">
      <c r="A179" s="158"/>
      <c r="B179" s="64" t="s">
        <v>440</v>
      </c>
      <c r="C179" s="138" t="s">
        <v>108</v>
      </c>
      <c r="D179" s="138" t="s">
        <v>370</v>
      </c>
      <c r="E179" s="138" t="s">
        <v>521</v>
      </c>
      <c r="F179" s="138" t="s">
        <v>443</v>
      </c>
      <c r="G179" s="139">
        <v>2500</v>
      </c>
      <c r="H179" s="139">
        <v>2500</v>
      </c>
    </row>
    <row r="180" spans="1:8" ht="28.5" customHeight="1">
      <c r="A180" s="158"/>
      <c r="B180" s="64" t="s">
        <v>441</v>
      </c>
      <c r="C180" s="138" t="s">
        <v>108</v>
      </c>
      <c r="D180" s="138" t="s">
        <v>370</v>
      </c>
      <c r="E180" s="138" t="s">
        <v>521</v>
      </c>
      <c r="F180" s="138" t="s">
        <v>444</v>
      </c>
      <c r="G180" s="139">
        <v>8947.8</v>
      </c>
      <c r="H180" s="139">
        <v>6652.2163</v>
      </c>
    </row>
    <row r="181" spans="1:8" ht="15" customHeight="1">
      <c r="A181" s="158"/>
      <c r="B181" s="64" t="s">
        <v>442</v>
      </c>
      <c r="C181" s="138" t="s">
        <v>108</v>
      </c>
      <c r="D181" s="138" t="s">
        <v>370</v>
      </c>
      <c r="E181" s="138" t="s">
        <v>521</v>
      </c>
      <c r="F181" s="138" t="s">
        <v>445</v>
      </c>
      <c r="G181" s="139">
        <v>1300</v>
      </c>
      <c r="H181" s="139">
        <v>1300</v>
      </c>
    </row>
    <row r="182" spans="1:8" ht="93.75" customHeight="1">
      <c r="A182" s="158"/>
      <c r="B182" s="266" t="s">
        <v>601</v>
      </c>
      <c r="C182" s="138" t="s">
        <v>108</v>
      </c>
      <c r="D182" s="138" t="s">
        <v>370</v>
      </c>
      <c r="E182" s="138" t="s">
        <v>522</v>
      </c>
      <c r="F182" s="138"/>
      <c r="G182" s="139">
        <f>G183+G184</f>
        <v>97857</v>
      </c>
      <c r="H182" s="139">
        <f>H183+H184</f>
        <v>97857</v>
      </c>
    </row>
    <row r="183" spans="1:8" ht="54" customHeight="1">
      <c r="A183" s="158"/>
      <c r="B183" s="64" t="s">
        <v>440</v>
      </c>
      <c r="C183" s="138" t="s">
        <v>108</v>
      </c>
      <c r="D183" s="138" t="s">
        <v>370</v>
      </c>
      <c r="E183" s="138" t="s">
        <v>522</v>
      </c>
      <c r="F183" s="138" t="s">
        <v>443</v>
      </c>
      <c r="G183" s="139">
        <v>95732.618</v>
      </c>
      <c r="H183" s="139">
        <v>95732.618</v>
      </c>
    </row>
    <row r="184" spans="1:8" ht="26.25" customHeight="1">
      <c r="A184" s="158"/>
      <c r="B184" s="64" t="s">
        <v>441</v>
      </c>
      <c r="C184" s="138" t="s">
        <v>108</v>
      </c>
      <c r="D184" s="138" t="s">
        <v>370</v>
      </c>
      <c r="E184" s="138" t="s">
        <v>522</v>
      </c>
      <c r="F184" s="138" t="s">
        <v>444</v>
      </c>
      <c r="G184" s="139">
        <v>2124.382</v>
      </c>
      <c r="H184" s="139">
        <v>2124.382</v>
      </c>
    </row>
    <row r="185" spans="1:8" ht="54" customHeight="1">
      <c r="A185" s="169"/>
      <c r="B185" s="266" t="s">
        <v>602</v>
      </c>
      <c r="C185" s="138" t="s">
        <v>108</v>
      </c>
      <c r="D185" s="138" t="s">
        <v>370</v>
      </c>
      <c r="E185" s="138" t="s">
        <v>523</v>
      </c>
      <c r="F185" s="145"/>
      <c r="G185" s="139">
        <f>G186+G187</f>
        <v>6478</v>
      </c>
      <c r="H185" s="139">
        <f>H186+H187</f>
        <v>6478</v>
      </c>
    </row>
    <row r="186" spans="1:8" ht="30" customHeight="1">
      <c r="A186" s="169"/>
      <c r="B186" s="64" t="s">
        <v>441</v>
      </c>
      <c r="C186" s="138" t="s">
        <v>108</v>
      </c>
      <c r="D186" s="138" t="s">
        <v>370</v>
      </c>
      <c r="E186" s="138" t="s">
        <v>523</v>
      </c>
      <c r="F186" s="138" t="s">
        <v>444</v>
      </c>
      <c r="G186" s="139">
        <v>5748</v>
      </c>
      <c r="H186" s="139">
        <v>5748</v>
      </c>
    </row>
    <row r="187" spans="1:8" ht="19.5" customHeight="1">
      <c r="A187" s="169"/>
      <c r="B187" s="64" t="s">
        <v>151</v>
      </c>
      <c r="C187" s="138" t="s">
        <v>108</v>
      </c>
      <c r="D187" s="138" t="s">
        <v>370</v>
      </c>
      <c r="E187" s="138" t="s">
        <v>523</v>
      </c>
      <c r="F187" s="138" t="s">
        <v>152</v>
      </c>
      <c r="G187" s="139">
        <v>730</v>
      </c>
      <c r="H187" s="139">
        <v>730</v>
      </c>
    </row>
    <row r="188" spans="1:8" ht="55.5" customHeight="1">
      <c r="A188" s="169"/>
      <c r="B188" s="63" t="s">
        <v>603</v>
      </c>
      <c r="C188" s="138" t="s">
        <v>108</v>
      </c>
      <c r="D188" s="138" t="s">
        <v>370</v>
      </c>
      <c r="E188" s="138" t="s">
        <v>524</v>
      </c>
      <c r="F188" s="138"/>
      <c r="G188" s="139">
        <f>G189</f>
        <v>740</v>
      </c>
      <c r="H188" s="139">
        <f>H189</f>
        <v>740</v>
      </c>
    </row>
    <row r="189" spans="1:8" ht="51">
      <c r="A189" s="169"/>
      <c r="B189" s="64" t="s">
        <v>440</v>
      </c>
      <c r="C189" s="138" t="s">
        <v>108</v>
      </c>
      <c r="D189" s="138" t="s">
        <v>370</v>
      </c>
      <c r="E189" s="138" t="s">
        <v>524</v>
      </c>
      <c r="F189" s="138" t="s">
        <v>443</v>
      </c>
      <c r="G189" s="139">
        <v>740</v>
      </c>
      <c r="H189" s="139">
        <v>740</v>
      </c>
    </row>
    <row r="190" spans="1:8" ht="13.5">
      <c r="A190" s="169"/>
      <c r="B190" s="164" t="s">
        <v>863</v>
      </c>
      <c r="C190" s="136" t="s">
        <v>108</v>
      </c>
      <c r="D190" s="136" t="s">
        <v>108</v>
      </c>
      <c r="E190" s="145"/>
      <c r="F190" s="145"/>
      <c r="G190" s="137">
        <f>SUM(G191)</f>
        <v>600</v>
      </c>
      <c r="H190" s="137">
        <f>SUM(H191)</f>
        <v>600</v>
      </c>
    </row>
    <row r="191" spans="1:8" ht="25.5">
      <c r="A191" s="169"/>
      <c r="B191" s="64" t="s">
        <v>879</v>
      </c>
      <c r="C191" s="138" t="s">
        <v>108</v>
      </c>
      <c r="D191" s="138" t="s">
        <v>108</v>
      </c>
      <c r="E191" s="138" t="s">
        <v>516</v>
      </c>
      <c r="F191" s="136"/>
      <c r="G191" s="139">
        <f>G193</f>
        <v>600</v>
      </c>
      <c r="H191" s="139">
        <f>H193</f>
        <v>600</v>
      </c>
    </row>
    <row r="192" spans="1:8" ht="29.25" customHeight="1">
      <c r="A192" s="169"/>
      <c r="B192" s="64" t="s">
        <v>604</v>
      </c>
      <c r="C192" s="138" t="s">
        <v>108</v>
      </c>
      <c r="D192" s="138" t="s">
        <v>108</v>
      </c>
      <c r="E192" s="138" t="s">
        <v>516</v>
      </c>
      <c r="F192" s="138"/>
      <c r="G192" s="139">
        <f>G193</f>
        <v>600</v>
      </c>
      <c r="H192" s="139">
        <f>H193</f>
        <v>600</v>
      </c>
    </row>
    <row r="193" spans="1:8" ht="29.25" customHeight="1">
      <c r="A193" s="169"/>
      <c r="B193" s="64" t="s">
        <v>605</v>
      </c>
      <c r="C193" s="138" t="s">
        <v>108</v>
      </c>
      <c r="D193" s="138" t="s">
        <v>108</v>
      </c>
      <c r="E193" s="138" t="s">
        <v>712</v>
      </c>
      <c r="F193" s="138"/>
      <c r="G193" s="139">
        <f>G194</f>
        <v>600</v>
      </c>
      <c r="H193" s="139">
        <f>H194</f>
        <v>600</v>
      </c>
    </row>
    <row r="194" spans="1:8" ht="44.25" customHeight="1">
      <c r="A194" s="169"/>
      <c r="B194" s="64" t="s">
        <v>606</v>
      </c>
      <c r="C194" s="138" t="s">
        <v>108</v>
      </c>
      <c r="D194" s="138" t="s">
        <v>108</v>
      </c>
      <c r="E194" s="138" t="s">
        <v>525</v>
      </c>
      <c r="F194" s="138"/>
      <c r="G194" s="139">
        <f>SUM(G195)</f>
        <v>600</v>
      </c>
      <c r="H194" s="139">
        <f>SUM(H195)</f>
        <v>600</v>
      </c>
    </row>
    <row r="195" spans="1:8" ht="25.5">
      <c r="A195" s="169"/>
      <c r="B195" s="64" t="s">
        <v>441</v>
      </c>
      <c r="C195" s="138" t="s">
        <v>108</v>
      </c>
      <c r="D195" s="138" t="s">
        <v>108</v>
      </c>
      <c r="E195" s="138" t="s">
        <v>525</v>
      </c>
      <c r="F195" s="138" t="s">
        <v>444</v>
      </c>
      <c r="G195" s="139">
        <v>600</v>
      </c>
      <c r="H195" s="139">
        <v>600</v>
      </c>
    </row>
    <row r="196" spans="1:8" ht="12.75">
      <c r="A196" s="158"/>
      <c r="B196" s="164" t="s">
        <v>94</v>
      </c>
      <c r="C196" s="136" t="s">
        <v>108</v>
      </c>
      <c r="D196" s="136" t="s">
        <v>111</v>
      </c>
      <c r="E196" s="136"/>
      <c r="F196" s="136"/>
      <c r="G196" s="137">
        <f>SUM(G197)</f>
        <v>767</v>
      </c>
      <c r="H196" s="137">
        <f>SUM(H197)</f>
        <v>767</v>
      </c>
    </row>
    <row r="197" spans="1:8" ht="25.5">
      <c r="A197" s="158"/>
      <c r="B197" s="64" t="s">
        <v>877</v>
      </c>
      <c r="C197" s="138" t="s">
        <v>108</v>
      </c>
      <c r="D197" s="138" t="s">
        <v>111</v>
      </c>
      <c r="E197" s="138" t="s">
        <v>516</v>
      </c>
      <c r="F197" s="138"/>
      <c r="G197" s="139">
        <f>G198+G202+G206</f>
        <v>767</v>
      </c>
      <c r="H197" s="139">
        <f>H198+H202+H206</f>
        <v>767</v>
      </c>
    </row>
    <row r="198" spans="1:8" ht="16.5" customHeight="1">
      <c r="A198" s="158"/>
      <c r="B198" s="64" t="s">
        <v>599</v>
      </c>
      <c r="C198" s="138" t="s">
        <v>108</v>
      </c>
      <c r="D198" s="138" t="s">
        <v>111</v>
      </c>
      <c r="E198" s="138" t="s">
        <v>714</v>
      </c>
      <c r="F198" s="138"/>
      <c r="G198" s="139">
        <f aca="true" t="shared" si="6" ref="G198:H200">G199</f>
        <v>36</v>
      </c>
      <c r="H198" s="139">
        <f t="shared" si="6"/>
        <v>36</v>
      </c>
    </row>
    <row r="199" spans="1:8" ht="16.5" customHeight="1">
      <c r="A199" s="158"/>
      <c r="B199" s="64" t="s">
        <v>607</v>
      </c>
      <c r="C199" s="138" t="s">
        <v>108</v>
      </c>
      <c r="D199" s="138" t="s">
        <v>111</v>
      </c>
      <c r="E199" s="138" t="s">
        <v>714</v>
      </c>
      <c r="F199" s="138"/>
      <c r="G199" s="139">
        <f t="shared" si="6"/>
        <v>36</v>
      </c>
      <c r="H199" s="139">
        <f t="shared" si="6"/>
        <v>36</v>
      </c>
    </row>
    <row r="200" spans="1:8" ht="43.5" customHeight="1">
      <c r="A200" s="158"/>
      <c r="B200" s="64" t="s">
        <v>608</v>
      </c>
      <c r="C200" s="138" t="s">
        <v>108</v>
      </c>
      <c r="D200" s="138" t="s">
        <v>111</v>
      </c>
      <c r="E200" s="138" t="s">
        <v>526</v>
      </c>
      <c r="F200" s="138"/>
      <c r="G200" s="139">
        <f t="shared" si="6"/>
        <v>36</v>
      </c>
      <c r="H200" s="139">
        <f t="shared" si="6"/>
        <v>36</v>
      </c>
    </row>
    <row r="201" spans="1:8" ht="25.5">
      <c r="A201" s="158"/>
      <c r="B201" s="64" t="s">
        <v>441</v>
      </c>
      <c r="C201" s="138" t="s">
        <v>108</v>
      </c>
      <c r="D201" s="138" t="s">
        <v>111</v>
      </c>
      <c r="E201" s="138" t="s">
        <v>526</v>
      </c>
      <c r="F201" s="138" t="s">
        <v>444</v>
      </c>
      <c r="G201" s="139">
        <v>36</v>
      </c>
      <c r="H201" s="139">
        <v>36</v>
      </c>
    </row>
    <row r="202" spans="1:8" ht="16.5" customHeight="1">
      <c r="A202" s="158"/>
      <c r="B202" s="64" t="s">
        <v>600</v>
      </c>
      <c r="C202" s="138" t="s">
        <v>108</v>
      </c>
      <c r="D202" s="138" t="s">
        <v>111</v>
      </c>
      <c r="E202" s="138" t="s">
        <v>714</v>
      </c>
      <c r="F202" s="138"/>
      <c r="G202" s="139">
        <f>G203</f>
        <v>461</v>
      </c>
      <c r="H202" s="139">
        <f>H203</f>
        <v>461</v>
      </c>
    </row>
    <row r="203" spans="1:8" ht="43.5" customHeight="1">
      <c r="A203" s="158"/>
      <c r="B203" s="64" t="s">
        <v>606</v>
      </c>
      <c r="C203" s="138" t="s">
        <v>108</v>
      </c>
      <c r="D203" s="138" t="s">
        <v>111</v>
      </c>
      <c r="E203" s="138" t="s">
        <v>568</v>
      </c>
      <c r="F203" s="138"/>
      <c r="G203" s="139">
        <f>G204+G205</f>
        <v>461</v>
      </c>
      <c r="H203" s="139">
        <f>H204+H205</f>
        <v>461</v>
      </c>
    </row>
    <row r="204" spans="1:8" ht="25.5">
      <c r="A204" s="158"/>
      <c r="B204" s="64" t="s">
        <v>441</v>
      </c>
      <c r="C204" s="138" t="s">
        <v>108</v>
      </c>
      <c r="D204" s="138" t="s">
        <v>111</v>
      </c>
      <c r="E204" s="138" t="s">
        <v>568</v>
      </c>
      <c r="F204" s="138" t="s">
        <v>444</v>
      </c>
      <c r="G204" s="139">
        <v>400</v>
      </c>
      <c r="H204" s="139">
        <v>400</v>
      </c>
    </row>
    <row r="205" spans="1:8" ht="25.5">
      <c r="A205" s="158"/>
      <c r="B205" s="64" t="s">
        <v>103</v>
      </c>
      <c r="C205" s="138" t="s">
        <v>108</v>
      </c>
      <c r="D205" s="138" t="s">
        <v>111</v>
      </c>
      <c r="E205" s="138" t="s">
        <v>568</v>
      </c>
      <c r="F205" s="138" t="s">
        <v>150</v>
      </c>
      <c r="G205" s="139">
        <v>61</v>
      </c>
      <c r="H205" s="139">
        <v>61</v>
      </c>
    </row>
    <row r="206" spans="1:8" ht="27" customHeight="1">
      <c r="A206" s="158"/>
      <c r="B206" s="64" t="s">
        <v>642</v>
      </c>
      <c r="C206" s="138" t="s">
        <v>108</v>
      </c>
      <c r="D206" s="138" t="s">
        <v>111</v>
      </c>
      <c r="E206" s="138" t="s">
        <v>527</v>
      </c>
      <c r="F206" s="138"/>
      <c r="G206" s="139">
        <f>G207+G210</f>
        <v>270</v>
      </c>
      <c r="H206" s="139">
        <f>H207+H210</f>
        <v>270</v>
      </c>
    </row>
    <row r="207" spans="1:8" ht="27" customHeight="1">
      <c r="A207" s="158"/>
      <c r="B207" s="64" t="s">
        <v>719</v>
      </c>
      <c r="C207" s="138" t="s">
        <v>108</v>
      </c>
      <c r="D207" s="138" t="s">
        <v>111</v>
      </c>
      <c r="E207" s="138" t="s">
        <v>643</v>
      </c>
      <c r="F207" s="138"/>
      <c r="G207" s="139">
        <f>G208</f>
        <v>70</v>
      </c>
      <c r="H207" s="139">
        <f>H208</f>
        <v>70</v>
      </c>
    </row>
    <row r="208" spans="1:8" ht="43.5" customHeight="1">
      <c r="A208" s="158"/>
      <c r="B208" s="64" t="s">
        <v>606</v>
      </c>
      <c r="C208" s="138" t="s">
        <v>108</v>
      </c>
      <c r="D208" s="138" t="s">
        <v>111</v>
      </c>
      <c r="E208" s="138" t="s">
        <v>569</v>
      </c>
      <c r="F208" s="138"/>
      <c r="G208" s="139">
        <f>G209</f>
        <v>70</v>
      </c>
      <c r="H208" s="139">
        <f>H209</f>
        <v>70</v>
      </c>
    </row>
    <row r="209" spans="1:8" ht="25.5">
      <c r="A209" s="158"/>
      <c r="B209" s="64" t="s">
        <v>441</v>
      </c>
      <c r="C209" s="138" t="s">
        <v>108</v>
      </c>
      <c r="D209" s="138" t="s">
        <v>111</v>
      </c>
      <c r="E209" s="138" t="s">
        <v>569</v>
      </c>
      <c r="F209" s="138" t="s">
        <v>444</v>
      </c>
      <c r="G209" s="139">
        <v>70</v>
      </c>
      <c r="H209" s="139">
        <v>70</v>
      </c>
    </row>
    <row r="210" spans="1:8" ht="27" customHeight="1">
      <c r="A210" s="158"/>
      <c r="B210" s="64" t="s">
        <v>719</v>
      </c>
      <c r="C210" s="138" t="s">
        <v>108</v>
      </c>
      <c r="D210" s="138" t="s">
        <v>111</v>
      </c>
      <c r="E210" s="138" t="s">
        <v>713</v>
      </c>
      <c r="F210" s="138"/>
      <c r="G210" s="139">
        <f>G211</f>
        <v>200</v>
      </c>
      <c r="H210" s="139">
        <f>H211</f>
        <v>200</v>
      </c>
    </row>
    <row r="211" spans="1:8" ht="43.5" customHeight="1">
      <c r="A211" s="158"/>
      <c r="B211" s="64" t="s">
        <v>606</v>
      </c>
      <c r="C211" s="138" t="s">
        <v>108</v>
      </c>
      <c r="D211" s="138" t="s">
        <v>111</v>
      </c>
      <c r="E211" s="138" t="s">
        <v>528</v>
      </c>
      <c r="F211" s="138"/>
      <c r="G211" s="139">
        <f>G212</f>
        <v>200</v>
      </c>
      <c r="H211" s="139">
        <f>H212</f>
        <v>200</v>
      </c>
    </row>
    <row r="212" spans="1:8" ht="25.5">
      <c r="A212" s="158"/>
      <c r="B212" s="64" t="s">
        <v>441</v>
      </c>
      <c r="C212" s="138" t="s">
        <v>108</v>
      </c>
      <c r="D212" s="138" t="s">
        <v>111</v>
      </c>
      <c r="E212" s="138" t="s">
        <v>528</v>
      </c>
      <c r="F212" s="138" t="s">
        <v>444</v>
      </c>
      <c r="G212" s="139">
        <v>200</v>
      </c>
      <c r="H212" s="139">
        <v>200</v>
      </c>
    </row>
    <row r="213" spans="1:8" ht="14.25">
      <c r="A213" s="158" t="s">
        <v>359</v>
      </c>
      <c r="B213" s="51" t="s">
        <v>447</v>
      </c>
      <c r="C213" s="136" t="s">
        <v>140</v>
      </c>
      <c r="D213" s="138"/>
      <c r="E213" s="138"/>
      <c r="F213" s="138"/>
      <c r="G213" s="137">
        <f>G214+G220</f>
        <v>10857.505</v>
      </c>
      <c r="H213" s="137">
        <f>H214+H220</f>
        <v>10857.505</v>
      </c>
    </row>
    <row r="214" spans="1:8" ht="12.75">
      <c r="A214" s="158"/>
      <c r="B214" s="159" t="s">
        <v>96</v>
      </c>
      <c r="C214" s="136" t="s">
        <v>140</v>
      </c>
      <c r="D214" s="136" t="s">
        <v>369</v>
      </c>
      <c r="E214" s="136"/>
      <c r="F214" s="136"/>
      <c r="G214" s="137">
        <f>G215</f>
        <v>1400</v>
      </c>
      <c r="H214" s="137">
        <f>H215</f>
        <v>1400</v>
      </c>
    </row>
    <row r="215" spans="1:8" ht="25.5">
      <c r="A215" s="158"/>
      <c r="B215" s="63" t="s">
        <v>665</v>
      </c>
      <c r="C215" s="138" t="s">
        <v>140</v>
      </c>
      <c r="D215" s="138" t="s">
        <v>369</v>
      </c>
      <c r="E215" s="138" t="s">
        <v>570</v>
      </c>
      <c r="F215" s="138"/>
      <c r="G215" s="139">
        <f>G216</f>
        <v>1400</v>
      </c>
      <c r="H215" s="139">
        <f>H216</f>
        <v>1400</v>
      </c>
    </row>
    <row r="216" spans="1:8" ht="27.75" customHeight="1">
      <c r="A216" s="158"/>
      <c r="B216" s="63" t="s">
        <v>644</v>
      </c>
      <c r="C216" s="138" t="s">
        <v>140</v>
      </c>
      <c r="D216" s="138" t="s">
        <v>369</v>
      </c>
      <c r="E216" s="138" t="s">
        <v>571</v>
      </c>
      <c r="F216" s="138"/>
      <c r="G216" s="139">
        <f>G218</f>
        <v>1400</v>
      </c>
      <c r="H216" s="139">
        <f>H218</f>
        <v>1400</v>
      </c>
    </row>
    <row r="217" spans="1:8" ht="27.75" customHeight="1">
      <c r="A217" s="158"/>
      <c r="B217" s="63" t="s">
        <v>645</v>
      </c>
      <c r="C217" s="138" t="s">
        <v>140</v>
      </c>
      <c r="D217" s="138" t="s">
        <v>369</v>
      </c>
      <c r="E217" s="138" t="s">
        <v>646</v>
      </c>
      <c r="F217" s="138"/>
      <c r="G217" s="139">
        <f>G218</f>
        <v>1400</v>
      </c>
      <c r="H217" s="139">
        <f>H218</f>
        <v>1400</v>
      </c>
    </row>
    <row r="218" spans="1:8" ht="38.25">
      <c r="A218" s="158"/>
      <c r="B218" s="63" t="s">
        <v>606</v>
      </c>
      <c r="C218" s="138" t="s">
        <v>140</v>
      </c>
      <c r="D218" s="138" t="s">
        <v>369</v>
      </c>
      <c r="E218" s="138" t="s">
        <v>572</v>
      </c>
      <c r="F218" s="138"/>
      <c r="G218" s="139">
        <f>G219</f>
        <v>1400</v>
      </c>
      <c r="H218" s="139">
        <f>H219</f>
        <v>1400</v>
      </c>
    </row>
    <row r="219" spans="1:8" ht="25.5">
      <c r="A219" s="169"/>
      <c r="B219" s="63" t="s">
        <v>103</v>
      </c>
      <c r="C219" s="138" t="s">
        <v>140</v>
      </c>
      <c r="D219" s="138" t="s">
        <v>369</v>
      </c>
      <c r="E219" s="138" t="s">
        <v>572</v>
      </c>
      <c r="F219" s="138" t="s">
        <v>150</v>
      </c>
      <c r="G219" s="139">
        <v>1400</v>
      </c>
      <c r="H219" s="139">
        <v>1400</v>
      </c>
    </row>
    <row r="220" spans="1:8" ht="13.5">
      <c r="A220" s="158"/>
      <c r="B220" s="159" t="s">
        <v>301</v>
      </c>
      <c r="C220" s="136" t="s">
        <v>140</v>
      </c>
      <c r="D220" s="136" t="s">
        <v>372</v>
      </c>
      <c r="E220" s="148"/>
      <c r="F220" s="148"/>
      <c r="G220" s="137">
        <f>SUM(G221)</f>
        <v>9457.505</v>
      </c>
      <c r="H220" s="137">
        <f>SUM(H221)</f>
        <v>9457.505</v>
      </c>
    </row>
    <row r="221" spans="1:8" ht="25.5">
      <c r="A221" s="158"/>
      <c r="B221" s="63" t="s">
        <v>665</v>
      </c>
      <c r="C221" s="138" t="s">
        <v>140</v>
      </c>
      <c r="D221" s="138" t="s">
        <v>372</v>
      </c>
      <c r="E221" s="138" t="s">
        <v>570</v>
      </c>
      <c r="F221" s="145"/>
      <c r="G221" s="139">
        <f>SUM(G222)</f>
        <v>9457.505</v>
      </c>
      <c r="H221" s="139">
        <f>SUM(H222)</f>
        <v>9457.505</v>
      </c>
    </row>
    <row r="222" spans="1:8" ht="12.75">
      <c r="A222" s="158"/>
      <c r="B222" s="63" t="s">
        <v>647</v>
      </c>
      <c r="C222" s="138" t="s">
        <v>140</v>
      </c>
      <c r="D222" s="138" t="s">
        <v>372</v>
      </c>
      <c r="E222" s="138" t="s">
        <v>663</v>
      </c>
      <c r="F222" s="138"/>
      <c r="G222" s="139">
        <f>SUM(G224)</f>
        <v>9457.505</v>
      </c>
      <c r="H222" s="139">
        <f>SUM(H224)</f>
        <v>9457.505</v>
      </c>
    </row>
    <row r="223" spans="1:8" ht="42.75" customHeight="1">
      <c r="A223" s="158"/>
      <c r="B223" s="63" t="s">
        <v>648</v>
      </c>
      <c r="C223" s="138" t="s">
        <v>140</v>
      </c>
      <c r="D223" s="138" t="s">
        <v>372</v>
      </c>
      <c r="E223" s="138" t="s">
        <v>649</v>
      </c>
      <c r="F223" s="138"/>
      <c r="G223" s="139">
        <f>SUM(G225)</f>
        <v>9457.505</v>
      </c>
      <c r="H223" s="139">
        <f>SUM(H225)</f>
        <v>9457.505</v>
      </c>
    </row>
    <row r="224" spans="1:8" ht="55.5" customHeight="1">
      <c r="A224" s="158"/>
      <c r="B224" s="63" t="s">
        <v>597</v>
      </c>
      <c r="C224" s="138" t="s">
        <v>140</v>
      </c>
      <c r="D224" s="138" t="s">
        <v>372</v>
      </c>
      <c r="E224" s="138" t="s">
        <v>573</v>
      </c>
      <c r="F224" s="138"/>
      <c r="G224" s="139">
        <f>SUM(G225)</f>
        <v>9457.505</v>
      </c>
      <c r="H224" s="139">
        <f>SUM(H225)</f>
        <v>9457.505</v>
      </c>
    </row>
    <row r="225" spans="1:8" ht="25.5">
      <c r="A225" s="158"/>
      <c r="B225" s="63" t="s">
        <v>103</v>
      </c>
      <c r="C225" s="138" t="s">
        <v>140</v>
      </c>
      <c r="D225" s="138" t="s">
        <v>372</v>
      </c>
      <c r="E225" s="138" t="s">
        <v>573</v>
      </c>
      <c r="F225" s="138" t="s">
        <v>150</v>
      </c>
      <c r="G225" s="139">
        <v>9457.505</v>
      </c>
      <c r="H225" s="139">
        <v>9457.505</v>
      </c>
    </row>
    <row r="226" spans="1:8" ht="18.75" customHeight="1">
      <c r="A226" s="158" t="s">
        <v>363</v>
      </c>
      <c r="B226" s="52" t="s">
        <v>78</v>
      </c>
      <c r="C226" s="136" t="s">
        <v>367</v>
      </c>
      <c r="D226" s="138"/>
      <c r="E226" s="138"/>
      <c r="F226" s="138"/>
      <c r="G226" s="137">
        <f>G227+G232+G238+G256</f>
        <v>40330.162</v>
      </c>
      <c r="H226" s="137">
        <f>H227+H232+H238+H256</f>
        <v>34711.862</v>
      </c>
    </row>
    <row r="227" spans="1:8" ht="15" customHeight="1">
      <c r="A227" s="158"/>
      <c r="B227" s="160" t="s">
        <v>99</v>
      </c>
      <c r="C227" s="136" t="s">
        <v>367</v>
      </c>
      <c r="D227" s="136" t="s">
        <v>369</v>
      </c>
      <c r="E227" s="136"/>
      <c r="F227" s="136"/>
      <c r="G227" s="137">
        <f>G228</f>
        <v>2476.262</v>
      </c>
      <c r="H227" s="137">
        <f>H228</f>
        <v>2476.262</v>
      </c>
    </row>
    <row r="228" spans="1:8" ht="25.5">
      <c r="A228" s="158"/>
      <c r="B228" s="161" t="s">
        <v>666</v>
      </c>
      <c r="C228" s="138" t="s">
        <v>367</v>
      </c>
      <c r="D228" s="138" t="s">
        <v>369</v>
      </c>
      <c r="E228" s="138" t="s">
        <v>529</v>
      </c>
      <c r="F228" s="138"/>
      <c r="G228" s="139">
        <f>G230</f>
        <v>2476.262</v>
      </c>
      <c r="H228" s="139">
        <f>H230</f>
        <v>2476.262</v>
      </c>
    </row>
    <row r="229" spans="1:8" ht="18.75" customHeight="1">
      <c r="A229" s="158"/>
      <c r="B229" s="161" t="s">
        <v>651</v>
      </c>
      <c r="C229" s="138" t="s">
        <v>367</v>
      </c>
      <c r="D229" s="138" t="s">
        <v>369</v>
      </c>
      <c r="E229" s="138" t="s">
        <v>574</v>
      </c>
      <c r="F229" s="138"/>
      <c r="G229" s="139">
        <f>SUM(G230)</f>
        <v>2476.262</v>
      </c>
      <c r="H229" s="139">
        <f>SUM(H230)</f>
        <v>2476.262</v>
      </c>
    </row>
    <row r="230" spans="1:8" ht="27" customHeight="1">
      <c r="A230" s="158"/>
      <c r="B230" s="171" t="s">
        <v>575</v>
      </c>
      <c r="C230" s="138" t="s">
        <v>367</v>
      </c>
      <c r="D230" s="138" t="s">
        <v>369</v>
      </c>
      <c r="E230" s="138" t="s">
        <v>720</v>
      </c>
      <c r="F230" s="138"/>
      <c r="G230" s="139">
        <f>G231</f>
        <v>2476.262</v>
      </c>
      <c r="H230" s="139">
        <f>H231</f>
        <v>2476.262</v>
      </c>
    </row>
    <row r="231" spans="1:8" ht="12.75">
      <c r="A231" s="158"/>
      <c r="B231" s="63" t="s">
        <v>151</v>
      </c>
      <c r="C231" s="138" t="s">
        <v>367</v>
      </c>
      <c r="D231" s="138" t="s">
        <v>369</v>
      </c>
      <c r="E231" s="138" t="s">
        <v>720</v>
      </c>
      <c r="F231" s="138" t="s">
        <v>152</v>
      </c>
      <c r="G231" s="139">
        <v>2476.262</v>
      </c>
      <c r="H231" s="139">
        <v>2476.262</v>
      </c>
    </row>
    <row r="232" spans="1:8" ht="12.75">
      <c r="A232" s="158"/>
      <c r="B232" s="160" t="s">
        <v>425</v>
      </c>
      <c r="C232" s="136" t="s">
        <v>367</v>
      </c>
      <c r="D232" s="136" t="s">
        <v>371</v>
      </c>
      <c r="E232" s="136"/>
      <c r="F232" s="136"/>
      <c r="G232" s="137">
        <f>G235</f>
        <v>9877</v>
      </c>
      <c r="H232" s="137">
        <f>H235</f>
        <v>9877</v>
      </c>
    </row>
    <row r="233" spans="1:8" ht="25.5">
      <c r="A233" s="158"/>
      <c r="B233" s="161" t="s">
        <v>666</v>
      </c>
      <c r="C233" s="138" t="s">
        <v>367</v>
      </c>
      <c r="D233" s="138" t="s">
        <v>371</v>
      </c>
      <c r="E233" s="138" t="s">
        <v>529</v>
      </c>
      <c r="F233" s="138"/>
      <c r="G233" s="139">
        <f>SUM(G234)</f>
        <v>9877</v>
      </c>
      <c r="H233" s="139">
        <f>SUM(H234)</f>
        <v>9877</v>
      </c>
    </row>
    <row r="234" spans="1:8" ht="18" customHeight="1">
      <c r="A234" s="158"/>
      <c r="B234" s="161" t="s">
        <v>656</v>
      </c>
      <c r="C234" s="138" t="s">
        <v>367</v>
      </c>
      <c r="D234" s="138" t="s">
        <v>371</v>
      </c>
      <c r="E234" s="138" t="s">
        <v>574</v>
      </c>
      <c r="F234" s="138"/>
      <c r="G234" s="139">
        <f>SUM(G235)</f>
        <v>9877</v>
      </c>
      <c r="H234" s="139">
        <f>SUM(H235)</f>
        <v>9877</v>
      </c>
    </row>
    <row r="235" spans="1:8" ht="40.5" customHeight="1">
      <c r="A235" s="169"/>
      <c r="B235" s="63" t="s">
        <v>652</v>
      </c>
      <c r="C235" s="138" t="s">
        <v>367</v>
      </c>
      <c r="D235" s="138" t="s">
        <v>371</v>
      </c>
      <c r="E235" s="138" t="s">
        <v>577</v>
      </c>
      <c r="F235" s="138"/>
      <c r="G235" s="139">
        <f>G236+G237</f>
        <v>9877</v>
      </c>
      <c r="H235" s="139">
        <f>H236+H237</f>
        <v>9877</v>
      </c>
    </row>
    <row r="236" spans="1:8" ht="25.5">
      <c r="A236" s="158"/>
      <c r="B236" s="64" t="s">
        <v>441</v>
      </c>
      <c r="C236" s="138" t="s">
        <v>367</v>
      </c>
      <c r="D236" s="138" t="s">
        <v>371</v>
      </c>
      <c r="E236" s="138" t="s">
        <v>577</v>
      </c>
      <c r="F236" s="138" t="s">
        <v>444</v>
      </c>
      <c r="G236" s="139">
        <v>737</v>
      </c>
      <c r="H236" s="139">
        <v>737</v>
      </c>
    </row>
    <row r="237" spans="1:8" ht="13.5">
      <c r="A237" s="169"/>
      <c r="B237" s="63" t="s">
        <v>151</v>
      </c>
      <c r="C237" s="138" t="s">
        <v>367</v>
      </c>
      <c r="D237" s="138" t="s">
        <v>371</v>
      </c>
      <c r="E237" s="138" t="s">
        <v>577</v>
      </c>
      <c r="F237" s="138" t="s">
        <v>152</v>
      </c>
      <c r="G237" s="139">
        <v>9140</v>
      </c>
      <c r="H237" s="139">
        <v>9140</v>
      </c>
    </row>
    <row r="238" spans="1:8" ht="13.5">
      <c r="A238" s="169"/>
      <c r="B238" s="159" t="s">
        <v>127</v>
      </c>
      <c r="C238" s="136" t="s">
        <v>367</v>
      </c>
      <c r="D238" s="136" t="s">
        <v>372</v>
      </c>
      <c r="E238" s="136"/>
      <c r="F238" s="136"/>
      <c r="G238" s="137">
        <f>G239</f>
        <v>26749.899999999998</v>
      </c>
      <c r="H238" s="137">
        <f>H239</f>
        <v>21131.6</v>
      </c>
    </row>
    <row r="239" spans="1:8" ht="25.5">
      <c r="A239" s="169"/>
      <c r="B239" s="161" t="s">
        <v>666</v>
      </c>
      <c r="C239" s="138" t="s">
        <v>367</v>
      </c>
      <c r="D239" s="138" t="s">
        <v>372</v>
      </c>
      <c r="E239" s="138" t="s">
        <v>529</v>
      </c>
      <c r="F239" s="136"/>
      <c r="G239" s="139">
        <f>G240+G249</f>
        <v>26749.899999999998</v>
      </c>
      <c r="H239" s="139">
        <f>H240+H249</f>
        <v>21131.6</v>
      </c>
    </row>
    <row r="240" spans="1:8" ht="18" customHeight="1">
      <c r="A240" s="169"/>
      <c r="B240" s="172" t="s">
        <v>611</v>
      </c>
      <c r="C240" s="138" t="s">
        <v>367</v>
      </c>
      <c r="D240" s="138" t="s">
        <v>372</v>
      </c>
      <c r="E240" s="138" t="s">
        <v>530</v>
      </c>
      <c r="F240" s="136"/>
      <c r="G240" s="139">
        <f>G241+G244+G246+G252</f>
        <v>18297.6</v>
      </c>
      <c r="H240" s="139">
        <f>H241+H244+H246+H252</f>
        <v>18297.6</v>
      </c>
    </row>
    <row r="241" spans="1:8" ht="67.5" customHeight="1">
      <c r="A241" s="173"/>
      <c r="B241" s="171" t="s">
        <v>654</v>
      </c>
      <c r="C241" s="138" t="s">
        <v>367</v>
      </c>
      <c r="D241" s="138" t="s">
        <v>372</v>
      </c>
      <c r="E241" s="138" t="s">
        <v>531</v>
      </c>
      <c r="F241" s="138"/>
      <c r="G241" s="139">
        <f>G242+G243</f>
        <v>2732.8</v>
      </c>
      <c r="H241" s="139">
        <f>H242+H243</f>
        <v>2732.8</v>
      </c>
    </row>
    <row r="242" spans="1:8" ht="25.5">
      <c r="A242" s="158"/>
      <c r="B242" s="64" t="s">
        <v>441</v>
      </c>
      <c r="C242" s="138" t="s">
        <v>367</v>
      </c>
      <c r="D242" s="138" t="s">
        <v>372</v>
      </c>
      <c r="E242" s="138" t="s">
        <v>531</v>
      </c>
      <c r="F242" s="138" t="s">
        <v>444</v>
      </c>
      <c r="G242" s="139">
        <v>77</v>
      </c>
      <c r="H242" s="139">
        <v>77</v>
      </c>
    </row>
    <row r="243" spans="1:8" ht="12.75">
      <c r="A243" s="173"/>
      <c r="B243" s="63" t="s">
        <v>151</v>
      </c>
      <c r="C243" s="138" t="s">
        <v>367</v>
      </c>
      <c r="D243" s="138" t="s">
        <v>372</v>
      </c>
      <c r="E243" s="138" t="s">
        <v>531</v>
      </c>
      <c r="F243" s="138" t="s">
        <v>152</v>
      </c>
      <c r="G243" s="139">
        <v>2655.8</v>
      </c>
      <c r="H243" s="139">
        <v>2655.8</v>
      </c>
    </row>
    <row r="244" spans="1:8" ht="192.75" customHeight="1">
      <c r="A244" s="169"/>
      <c r="B244" s="266" t="s">
        <v>653</v>
      </c>
      <c r="C244" s="138" t="s">
        <v>367</v>
      </c>
      <c r="D244" s="138" t="s">
        <v>372</v>
      </c>
      <c r="E244" s="138" t="s">
        <v>579</v>
      </c>
      <c r="F244" s="138"/>
      <c r="G244" s="139">
        <f>G245</f>
        <v>15150</v>
      </c>
      <c r="H244" s="139">
        <f>H245</f>
        <v>15150</v>
      </c>
    </row>
    <row r="245" spans="1:8" ht="12.75">
      <c r="A245" s="158"/>
      <c r="B245" s="63" t="s">
        <v>151</v>
      </c>
      <c r="C245" s="138" t="s">
        <v>367</v>
      </c>
      <c r="D245" s="138" t="s">
        <v>372</v>
      </c>
      <c r="E245" s="138" t="s">
        <v>579</v>
      </c>
      <c r="F245" s="138" t="s">
        <v>152</v>
      </c>
      <c r="G245" s="139">
        <v>15150</v>
      </c>
      <c r="H245" s="139">
        <v>15150</v>
      </c>
    </row>
    <row r="246" spans="1:8" ht="30.75" customHeight="1">
      <c r="A246" s="158"/>
      <c r="B246" s="174" t="s">
        <v>882</v>
      </c>
      <c r="C246" s="138" t="s">
        <v>367</v>
      </c>
      <c r="D246" s="138" t="s">
        <v>372</v>
      </c>
      <c r="E246" s="138" t="s">
        <v>580</v>
      </c>
      <c r="F246" s="136"/>
      <c r="G246" s="139">
        <f>G248</f>
        <v>72.2</v>
      </c>
      <c r="H246" s="139">
        <f>H248</f>
        <v>72.2</v>
      </c>
    </row>
    <row r="247" spans="1:8" ht="15.75" customHeight="1">
      <c r="A247" s="169"/>
      <c r="B247" s="175" t="s">
        <v>303</v>
      </c>
      <c r="C247" s="145" t="s">
        <v>367</v>
      </c>
      <c r="D247" s="145" t="s">
        <v>372</v>
      </c>
      <c r="E247" s="145" t="s">
        <v>721</v>
      </c>
      <c r="F247" s="136"/>
      <c r="G247" s="146">
        <v>72.2</v>
      </c>
      <c r="H247" s="146">
        <v>72.2</v>
      </c>
    </row>
    <row r="248" spans="1:8" ht="13.5">
      <c r="A248" s="169"/>
      <c r="B248" s="63" t="s">
        <v>151</v>
      </c>
      <c r="C248" s="138" t="s">
        <v>367</v>
      </c>
      <c r="D248" s="138" t="s">
        <v>372</v>
      </c>
      <c r="E248" s="138" t="s">
        <v>580</v>
      </c>
      <c r="F248" s="138" t="s">
        <v>152</v>
      </c>
      <c r="G248" s="139">
        <v>72.2</v>
      </c>
      <c r="H248" s="139">
        <v>72.2</v>
      </c>
    </row>
    <row r="249" spans="1:8" ht="18" customHeight="1">
      <c r="A249" s="169"/>
      <c r="B249" s="161" t="s">
        <v>661</v>
      </c>
      <c r="C249" s="138" t="s">
        <v>367</v>
      </c>
      <c r="D249" s="138" t="s">
        <v>372</v>
      </c>
      <c r="E249" s="138" t="s">
        <v>593</v>
      </c>
      <c r="F249" s="136"/>
      <c r="G249" s="139">
        <f>G250</f>
        <v>8452.3</v>
      </c>
      <c r="H249" s="139">
        <f>H250</f>
        <v>2834</v>
      </c>
    </row>
    <row r="250" spans="1:8" ht="49.5" customHeight="1">
      <c r="A250" s="169"/>
      <c r="B250" s="266" t="s">
        <v>662</v>
      </c>
      <c r="C250" s="138" t="s">
        <v>367</v>
      </c>
      <c r="D250" s="138" t="s">
        <v>372</v>
      </c>
      <c r="E250" s="138" t="s">
        <v>814</v>
      </c>
      <c r="F250" s="136"/>
      <c r="G250" s="139">
        <f>G251</f>
        <v>8452.3</v>
      </c>
      <c r="H250" s="139">
        <f>H251</f>
        <v>2834</v>
      </c>
    </row>
    <row r="251" spans="1:8" ht="25.5">
      <c r="A251" s="169"/>
      <c r="B251" s="63" t="s">
        <v>850</v>
      </c>
      <c r="C251" s="138" t="s">
        <v>367</v>
      </c>
      <c r="D251" s="138" t="s">
        <v>372</v>
      </c>
      <c r="E251" s="138" t="s">
        <v>814</v>
      </c>
      <c r="F251" s="138" t="s">
        <v>296</v>
      </c>
      <c r="G251" s="139">
        <v>8452.3</v>
      </c>
      <c r="H251" s="139">
        <v>2834</v>
      </c>
    </row>
    <row r="252" spans="1:8" s="302" customFormat="1" ht="55.5" customHeight="1">
      <c r="A252" s="321"/>
      <c r="B252" s="325" t="s">
        <v>808</v>
      </c>
      <c r="C252" s="314" t="s">
        <v>367</v>
      </c>
      <c r="D252" s="314" t="s">
        <v>372</v>
      </c>
      <c r="E252" s="314" t="s">
        <v>809</v>
      </c>
      <c r="F252" s="314"/>
      <c r="G252" s="315">
        <f>G255</f>
        <v>342.6</v>
      </c>
      <c r="H252" s="315">
        <f>H255</f>
        <v>342.6</v>
      </c>
    </row>
    <row r="253" spans="1:8" s="302" customFormat="1" ht="69" customHeight="1" hidden="1">
      <c r="A253" s="308"/>
      <c r="B253" s="346" t="s">
        <v>655</v>
      </c>
      <c r="C253" s="314" t="s">
        <v>201</v>
      </c>
      <c r="D253" s="314" t="s">
        <v>426</v>
      </c>
      <c r="E253" s="314" t="s">
        <v>580</v>
      </c>
      <c r="F253" s="310"/>
      <c r="G253" s="315">
        <f>G255</f>
        <v>342.6</v>
      </c>
      <c r="H253" s="315">
        <f>H255</f>
        <v>342.6</v>
      </c>
    </row>
    <row r="254" spans="1:8" s="302" customFormat="1" ht="17.25" customHeight="1" hidden="1">
      <c r="A254" s="308"/>
      <c r="B254" s="347" t="s">
        <v>303</v>
      </c>
      <c r="C254" s="314"/>
      <c r="D254" s="314"/>
      <c r="E254" s="314"/>
      <c r="F254" s="310"/>
      <c r="G254" s="341">
        <f>G255</f>
        <v>342.6</v>
      </c>
      <c r="H254" s="341">
        <f>H255</f>
        <v>342.6</v>
      </c>
    </row>
    <row r="255" spans="1:8" s="302" customFormat="1" ht="20.25" customHeight="1">
      <c r="A255" s="321"/>
      <c r="B255" s="313" t="s">
        <v>151</v>
      </c>
      <c r="C255" s="314" t="s">
        <v>367</v>
      </c>
      <c r="D255" s="314" t="s">
        <v>372</v>
      </c>
      <c r="E255" s="314" t="s">
        <v>809</v>
      </c>
      <c r="F255" s="314" t="s">
        <v>152</v>
      </c>
      <c r="G255" s="315">
        <v>342.6</v>
      </c>
      <c r="H255" s="315">
        <v>342.6</v>
      </c>
    </row>
    <row r="256" spans="1:8" ht="12.75">
      <c r="A256" s="158"/>
      <c r="B256" s="160" t="s">
        <v>129</v>
      </c>
      <c r="C256" s="136" t="s">
        <v>367</v>
      </c>
      <c r="D256" s="136" t="s">
        <v>107</v>
      </c>
      <c r="E256" s="136"/>
      <c r="F256" s="136"/>
      <c r="G256" s="137">
        <f>G257</f>
        <v>1227</v>
      </c>
      <c r="H256" s="137">
        <f>H257</f>
        <v>1227</v>
      </c>
    </row>
    <row r="257" spans="1:8" ht="25.5">
      <c r="A257" s="173"/>
      <c r="B257" s="63" t="s">
        <v>698</v>
      </c>
      <c r="C257" s="138" t="s">
        <v>367</v>
      </c>
      <c r="D257" s="138" t="s">
        <v>107</v>
      </c>
      <c r="E257" s="138" t="s">
        <v>529</v>
      </c>
      <c r="F257" s="138"/>
      <c r="G257" s="139">
        <f>G258</f>
        <v>1227</v>
      </c>
      <c r="H257" s="139">
        <f>H258</f>
        <v>1227</v>
      </c>
    </row>
    <row r="258" spans="1:8" ht="17.25" customHeight="1">
      <c r="A258" s="173"/>
      <c r="B258" s="64" t="s">
        <v>612</v>
      </c>
      <c r="C258" s="138" t="s">
        <v>367</v>
      </c>
      <c r="D258" s="138" t="s">
        <v>107</v>
      </c>
      <c r="E258" s="138" t="s">
        <v>574</v>
      </c>
      <c r="F258" s="138"/>
      <c r="G258" s="139">
        <f>G259+G261+G263+G265+G267</f>
        <v>1227</v>
      </c>
      <c r="H258" s="139">
        <f>H259+H261+H263+H265+H267</f>
        <v>1227</v>
      </c>
    </row>
    <row r="259" spans="1:8" ht="29.25" customHeight="1">
      <c r="A259" s="158"/>
      <c r="B259" s="64" t="s">
        <v>581</v>
      </c>
      <c r="C259" s="138" t="s">
        <v>367</v>
      </c>
      <c r="D259" s="138" t="s">
        <v>107</v>
      </c>
      <c r="E259" s="138" t="s">
        <v>532</v>
      </c>
      <c r="F259" s="138"/>
      <c r="G259" s="139">
        <f>SUM(G260)</f>
        <v>447</v>
      </c>
      <c r="H259" s="139">
        <f>SUM(H260)</f>
        <v>447</v>
      </c>
    </row>
    <row r="260" spans="1:8" ht="12.75">
      <c r="A260" s="158"/>
      <c r="B260" s="64" t="s">
        <v>151</v>
      </c>
      <c r="C260" s="138" t="s">
        <v>367</v>
      </c>
      <c r="D260" s="138" t="s">
        <v>107</v>
      </c>
      <c r="E260" s="138" t="s">
        <v>532</v>
      </c>
      <c r="F260" s="138" t="s">
        <v>152</v>
      </c>
      <c r="G260" s="139">
        <v>447</v>
      </c>
      <c r="H260" s="139">
        <v>447</v>
      </c>
    </row>
    <row r="261" spans="1:8" ht="28.5" customHeight="1">
      <c r="A261" s="158"/>
      <c r="B261" s="64" t="s">
        <v>582</v>
      </c>
      <c r="C261" s="138" t="s">
        <v>367</v>
      </c>
      <c r="D261" s="138" t="s">
        <v>107</v>
      </c>
      <c r="E261" s="138" t="s">
        <v>583</v>
      </c>
      <c r="F261" s="138"/>
      <c r="G261" s="139">
        <f>SUM(G262)</f>
        <v>500</v>
      </c>
      <c r="H261" s="139">
        <f>SUM(H262)</f>
        <v>500</v>
      </c>
    </row>
    <row r="262" spans="1:8" ht="12.75">
      <c r="A262" s="158"/>
      <c r="B262" s="64" t="s">
        <v>151</v>
      </c>
      <c r="C262" s="138" t="s">
        <v>367</v>
      </c>
      <c r="D262" s="138" t="s">
        <v>107</v>
      </c>
      <c r="E262" s="138" t="s">
        <v>583</v>
      </c>
      <c r="F262" s="138" t="s">
        <v>152</v>
      </c>
      <c r="G262" s="139">
        <v>500</v>
      </c>
      <c r="H262" s="139">
        <v>500</v>
      </c>
    </row>
    <row r="263" spans="1:8" ht="63" customHeight="1">
      <c r="A263" s="158"/>
      <c r="B263" s="64" t="s">
        <v>584</v>
      </c>
      <c r="C263" s="138" t="s">
        <v>367</v>
      </c>
      <c r="D263" s="138" t="s">
        <v>107</v>
      </c>
      <c r="E263" s="138" t="s">
        <v>585</v>
      </c>
      <c r="F263" s="138"/>
      <c r="G263" s="139">
        <f>SUM(G264)</f>
        <v>200</v>
      </c>
      <c r="H263" s="139">
        <f>SUM(H264)</f>
        <v>200</v>
      </c>
    </row>
    <row r="264" spans="1:8" ht="12.75">
      <c r="A264" s="158"/>
      <c r="B264" s="64" t="s">
        <v>151</v>
      </c>
      <c r="C264" s="138" t="s">
        <v>367</v>
      </c>
      <c r="D264" s="138" t="s">
        <v>107</v>
      </c>
      <c r="E264" s="138" t="s">
        <v>585</v>
      </c>
      <c r="F264" s="138" t="s">
        <v>152</v>
      </c>
      <c r="G264" s="139">
        <v>200</v>
      </c>
      <c r="H264" s="139">
        <v>200</v>
      </c>
    </row>
    <row r="265" spans="1:8" ht="39.75" customHeight="1">
      <c r="A265" s="158"/>
      <c r="B265" s="64" t="s">
        <v>710</v>
      </c>
      <c r="C265" s="138" t="s">
        <v>367</v>
      </c>
      <c r="D265" s="138" t="s">
        <v>107</v>
      </c>
      <c r="E265" s="138" t="s">
        <v>711</v>
      </c>
      <c r="F265" s="138"/>
      <c r="G265" s="139">
        <f>SUM(G266)</f>
        <v>30</v>
      </c>
      <c r="H265" s="139">
        <f>SUM(H266)</f>
        <v>30</v>
      </c>
    </row>
    <row r="266" spans="1:8" ht="13.5">
      <c r="A266" s="169"/>
      <c r="B266" s="64" t="s">
        <v>151</v>
      </c>
      <c r="C266" s="138" t="s">
        <v>367</v>
      </c>
      <c r="D266" s="138" t="s">
        <v>107</v>
      </c>
      <c r="E266" s="138" t="s">
        <v>711</v>
      </c>
      <c r="F266" s="138" t="s">
        <v>152</v>
      </c>
      <c r="G266" s="139">
        <v>30</v>
      </c>
      <c r="H266" s="139">
        <v>30</v>
      </c>
    </row>
    <row r="267" spans="1:8" ht="38.25">
      <c r="A267" s="169"/>
      <c r="B267" s="64" t="s">
        <v>715</v>
      </c>
      <c r="C267" s="138" t="s">
        <v>367</v>
      </c>
      <c r="D267" s="138" t="s">
        <v>107</v>
      </c>
      <c r="E267" s="138" t="s">
        <v>586</v>
      </c>
      <c r="F267" s="138"/>
      <c r="G267" s="139">
        <f>G268</f>
        <v>50</v>
      </c>
      <c r="H267" s="139">
        <f>H268</f>
        <v>50</v>
      </c>
    </row>
    <row r="268" spans="1:8" ht="13.5">
      <c r="A268" s="169"/>
      <c r="B268" s="64" t="s">
        <v>151</v>
      </c>
      <c r="C268" s="138" t="s">
        <v>367</v>
      </c>
      <c r="D268" s="138" t="s">
        <v>107</v>
      </c>
      <c r="E268" s="138" t="s">
        <v>586</v>
      </c>
      <c r="F268" s="138" t="s">
        <v>152</v>
      </c>
      <c r="G268" s="139">
        <v>50</v>
      </c>
      <c r="H268" s="139">
        <v>50</v>
      </c>
    </row>
    <row r="269" spans="1:8" ht="14.25">
      <c r="A269" s="158" t="s">
        <v>366</v>
      </c>
      <c r="B269" s="51" t="s">
        <v>98</v>
      </c>
      <c r="C269" s="136" t="s">
        <v>344</v>
      </c>
      <c r="D269" s="138"/>
      <c r="E269" s="138"/>
      <c r="F269" s="138"/>
      <c r="G269" s="137">
        <f>G270</f>
        <v>500</v>
      </c>
      <c r="H269" s="137">
        <f>H270</f>
        <v>500</v>
      </c>
    </row>
    <row r="270" spans="1:8" ht="13.5">
      <c r="A270" s="169"/>
      <c r="B270" s="159" t="s">
        <v>322</v>
      </c>
      <c r="C270" s="136" t="s">
        <v>344</v>
      </c>
      <c r="D270" s="136" t="s">
        <v>369</v>
      </c>
      <c r="E270" s="136"/>
      <c r="F270" s="136"/>
      <c r="G270" s="137">
        <f>G271</f>
        <v>500</v>
      </c>
      <c r="H270" s="137">
        <f>H271</f>
        <v>500</v>
      </c>
    </row>
    <row r="271" spans="1:8" ht="25.5">
      <c r="A271" s="158"/>
      <c r="B271" s="63" t="s">
        <v>677</v>
      </c>
      <c r="C271" s="138" t="s">
        <v>344</v>
      </c>
      <c r="D271" s="138" t="s">
        <v>369</v>
      </c>
      <c r="E271" s="138" t="s">
        <v>657</v>
      </c>
      <c r="F271" s="138"/>
      <c r="G271" s="139">
        <f>G273</f>
        <v>500</v>
      </c>
      <c r="H271" s="139">
        <f>H273</f>
        <v>500</v>
      </c>
    </row>
    <row r="272" spans="1:8" ht="25.5">
      <c r="A272" s="158"/>
      <c r="B272" s="63" t="s">
        <v>722</v>
      </c>
      <c r="C272" s="138" t="s">
        <v>344</v>
      </c>
      <c r="D272" s="138" t="s">
        <v>369</v>
      </c>
      <c r="E272" s="138" t="s">
        <v>688</v>
      </c>
      <c r="F272" s="138"/>
      <c r="G272" s="139">
        <f>G274</f>
        <v>500</v>
      </c>
      <c r="H272" s="139">
        <f>H274</f>
        <v>500</v>
      </c>
    </row>
    <row r="273" spans="1:8" ht="42.75" customHeight="1">
      <c r="A273" s="158"/>
      <c r="B273" s="63" t="s">
        <v>606</v>
      </c>
      <c r="C273" s="138" t="s">
        <v>344</v>
      </c>
      <c r="D273" s="138" t="s">
        <v>369</v>
      </c>
      <c r="E273" s="138" t="s">
        <v>587</v>
      </c>
      <c r="F273" s="138"/>
      <c r="G273" s="139">
        <f>G274</f>
        <v>500</v>
      </c>
      <c r="H273" s="139">
        <f>H274</f>
        <v>500</v>
      </c>
    </row>
    <row r="274" spans="1:8" ht="26.25" customHeight="1">
      <c r="A274" s="169"/>
      <c r="B274" s="64" t="s">
        <v>441</v>
      </c>
      <c r="C274" s="138" t="s">
        <v>344</v>
      </c>
      <c r="D274" s="138" t="s">
        <v>369</v>
      </c>
      <c r="E274" s="138" t="s">
        <v>587</v>
      </c>
      <c r="F274" s="138" t="s">
        <v>444</v>
      </c>
      <c r="G274" s="139">
        <v>500</v>
      </c>
      <c r="H274" s="139">
        <v>500</v>
      </c>
    </row>
    <row r="275" spans="1:8" s="372" customFormat="1" ht="31.5" customHeight="1">
      <c r="A275" s="370" t="s">
        <v>302</v>
      </c>
      <c r="B275" s="371" t="s">
        <v>821</v>
      </c>
      <c r="C275" s="142"/>
      <c r="D275" s="142"/>
      <c r="E275" s="142"/>
      <c r="F275" s="142"/>
      <c r="G275" s="143">
        <v>3072.47</v>
      </c>
      <c r="H275" s="143">
        <v>6134.86</v>
      </c>
    </row>
    <row r="276" spans="1:8" ht="12.75">
      <c r="A276" s="158"/>
      <c r="B276" s="176" t="s">
        <v>294</v>
      </c>
      <c r="C276" s="149"/>
      <c r="D276" s="149"/>
      <c r="E276" s="149"/>
      <c r="F276" s="149"/>
      <c r="G276" s="137">
        <f>G13+G99+G106+G130+G141+G160+G213+G226+G269+G275</f>
        <v>373116.89914999995</v>
      </c>
      <c r="H276" s="137">
        <f>H13+H99+H106+H130+H141+H160+H213+H226+H269+H275</f>
        <v>327296.90545</v>
      </c>
    </row>
  </sheetData>
  <sheetProtection/>
  <mergeCells count="17">
    <mergeCell ref="H10:H11"/>
    <mergeCell ref="C1:H1"/>
    <mergeCell ref="C2:H2"/>
    <mergeCell ref="B3:H3"/>
    <mergeCell ref="B4:H4"/>
    <mergeCell ref="B5:H5"/>
    <mergeCell ref="B6:H6"/>
    <mergeCell ref="B8:H8"/>
    <mergeCell ref="G9:H9"/>
    <mergeCell ref="B9:F9"/>
    <mergeCell ref="G10:G11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292"/>
  <sheetViews>
    <sheetView view="pageBreakPreview" zoomScaleSheetLayoutView="100" zoomScalePageLayoutView="0" workbookViewId="0" topLeftCell="A280">
      <selection activeCell="B214" sqref="B214"/>
    </sheetView>
  </sheetViews>
  <sheetFormatPr defaultColWidth="9.00390625" defaultRowHeight="12.75"/>
  <cols>
    <col min="1" max="1" width="4.875" style="302" customWidth="1"/>
    <col min="2" max="2" width="57.375" style="302" customWidth="1"/>
    <col min="3" max="3" width="9.125" style="302" customWidth="1"/>
    <col min="4" max="4" width="8.75390625" style="302" customWidth="1"/>
    <col min="5" max="5" width="13.125" style="302" customWidth="1"/>
    <col min="6" max="6" width="9.125" style="302" customWidth="1"/>
    <col min="7" max="7" width="15.625" style="302" customWidth="1"/>
    <col min="8" max="8" width="22.625" style="302" customWidth="1"/>
    <col min="9" max="16384" width="9.125" style="302" customWidth="1"/>
  </cols>
  <sheetData>
    <row r="1" spans="1:7" ht="15">
      <c r="A1" s="1"/>
      <c r="B1" s="43"/>
      <c r="C1" s="428" t="s">
        <v>750</v>
      </c>
      <c r="D1" s="431"/>
      <c r="E1" s="431"/>
      <c r="F1" s="431"/>
      <c r="G1" s="431"/>
    </row>
    <row r="2" spans="1:7" ht="15">
      <c r="A2" s="1"/>
      <c r="B2" s="43"/>
      <c r="C2" s="428" t="s">
        <v>81</v>
      </c>
      <c r="D2" s="431"/>
      <c r="E2" s="431"/>
      <c r="F2" s="431"/>
      <c r="G2" s="431"/>
    </row>
    <row r="3" spans="1:7" ht="15">
      <c r="A3" s="1"/>
      <c r="B3" s="428" t="s">
        <v>80</v>
      </c>
      <c r="C3" s="429"/>
      <c r="D3" s="431"/>
      <c r="E3" s="431"/>
      <c r="F3" s="431"/>
      <c r="G3" s="431"/>
    </row>
    <row r="4" spans="1:7" ht="15">
      <c r="A4" s="1"/>
      <c r="B4" s="428" t="s">
        <v>775</v>
      </c>
      <c r="C4" s="428"/>
      <c r="D4" s="431"/>
      <c r="E4" s="431"/>
      <c r="F4" s="431"/>
      <c r="G4" s="431"/>
    </row>
    <row r="5" spans="1:7" ht="15">
      <c r="A5" s="1"/>
      <c r="B5" s="428" t="s">
        <v>776</v>
      </c>
      <c r="C5" s="428"/>
      <c r="D5" s="431"/>
      <c r="E5" s="431"/>
      <c r="F5" s="431"/>
      <c r="G5" s="431"/>
    </row>
    <row r="6" spans="1:7" ht="15">
      <c r="A6" s="1"/>
      <c r="B6" s="428" t="s">
        <v>757</v>
      </c>
      <c r="C6" s="428"/>
      <c r="D6" s="431"/>
      <c r="E6" s="431"/>
      <c r="F6" s="431"/>
      <c r="G6" s="431"/>
    </row>
    <row r="7" spans="1:7" ht="15">
      <c r="A7" s="1"/>
      <c r="B7" s="42"/>
      <c r="C7" s="42"/>
      <c r="D7" s="423"/>
      <c r="E7" s="423"/>
      <c r="F7" s="423"/>
      <c r="G7" s="423"/>
    </row>
    <row r="9" spans="1:7" ht="15.75" customHeight="1">
      <c r="A9" s="499" t="s">
        <v>800</v>
      </c>
      <c r="B9" s="431"/>
      <c r="C9" s="431"/>
      <c r="D9" s="431"/>
      <c r="E9" s="431"/>
      <c r="F9" s="431"/>
      <c r="G9" s="431"/>
    </row>
    <row r="10" spans="1:6" ht="18.75">
      <c r="A10" s="301"/>
      <c r="B10" s="499"/>
      <c r="C10" s="499"/>
      <c r="D10" s="499"/>
      <c r="E10" s="499"/>
      <c r="F10" s="499"/>
    </row>
    <row r="11" spans="1:7" ht="12.75">
      <c r="A11" s="504" t="s">
        <v>187</v>
      </c>
      <c r="B11" s="506" t="s">
        <v>188</v>
      </c>
      <c r="C11" s="502" t="s">
        <v>189</v>
      </c>
      <c r="D11" s="502" t="s">
        <v>190</v>
      </c>
      <c r="E11" s="502" t="s">
        <v>191</v>
      </c>
      <c r="F11" s="502" t="s">
        <v>192</v>
      </c>
      <c r="G11" s="500" t="s">
        <v>407</v>
      </c>
    </row>
    <row r="12" spans="1:7" ht="12.75">
      <c r="A12" s="505"/>
      <c r="B12" s="507"/>
      <c r="C12" s="503"/>
      <c r="D12" s="503"/>
      <c r="E12" s="503"/>
      <c r="F12" s="503"/>
      <c r="G12" s="501"/>
    </row>
    <row r="13" spans="1:7" ht="12.75" customHeight="1">
      <c r="A13" s="304" t="s">
        <v>131</v>
      </c>
      <c r="B13" s="305">
        <v>2</v>
      </c>
      <c r="C13" s="306" t="s">
        <v>132</v>
      </c>
      <c r="D13" s="306" t="s">
        <v>368</v>
      </c>
      <c r="E13" s="306" t="s">
        <v>133</v>
      </c>
      <c r="F13" s="306" t="s">
        <v>134</v>
      </c>
      <c r="G13" s="307"/>
    </row>
    <row r="14" spans="1:7" ht="29.25" customHeight="1">
      <c r="A14" s="308" t="s">
        <v>193</v>
      </c>
      <c r="B14" s="309" t="s">
        <v>194</v>
      </c>
      <c r="C14" s="310" t="s">
        <v>195</v>
      </c>
      <c r="D14" s="310"/>
      <c r="E14" s="310"/>
      <c r="F14" s="310"/>
      <c r="G14" s="311">
        <f>G15</f>
        <v>7544.974</v>
      </c>
    </row>
    <row r="15" spans="1:7" ht="28.5" customHeight="1">
      <c r="A15" s="308"/>
      <c r="B15" s="312" t="s">
        <v>197</v>
      </c>
      <c r="C15" s="310" t="s">
        <v>195</v>
      </c>
      <c r="D15" s="310" t="s">
        <v>198</v>
      </c>
      <c r="E15" s="310"/>
      <c r="F15" s="310"/>
      <c r="G15" s="311">
        <f>G16</f>
        <v>7544.974</v>
      </c>
    </row>
    <row r="16" spans="1:7" ht="17.25" customHeight="1">
      <c r="A16" s="308"/>
      <c r="B16" s="313" t="s">
        <v>396</v>
      </c>
      <c r="C16" s="314" t="s">
        <v>195</v>
      </c>
      <c r="D16" s="314" t="s">
        <v>198</v>
      </c>
      <c r="E16" s="314" t="s">
        <v>514</v>
      </c>
      <c r="F16" s="314"/>
      <c r="G16" s="315">
        <f>G17</f>
        <v>7544.974</v>
      </c>
    </row>
    <row r="17" spans="1:7" ht="53.25" customHeight="1">
      <c r="A17" s="308"/>
      <c r="B17" s="316" t="s">
        <v>594</v>
      </c>
      <c r="C17" s="314" t="s">
        <v>195</v>
      </c>
      <c r="D17" s="314" t="s">
        <v>198</v>
      </c>
      <c r="E17" s="314" t="s">
        <v>515</v>
      </c>
      <c r="F17" s="314"/>
      <c r="G17" s="315">
        <f>G18+G19+G20</f>
        <v>7544.974</v>
      </c>
    </row>
    <row r="18" spans="1:7" ht="51.75" customHeight="1">
      <c r="A18" s="308"/>
      <c r="B18" s="316" t="s">
        <v>440</v>
      </c>
      <c r="C18" s="314" t="s">
        <v>195</v>
      </c>
      <c r="D18" s="314" t="s">
        <v>198</v>
      </c>
      <c r="E18" s="314" t="s">
        <v>515</v>
      </c>
      <c r="F18" s="314" t="s">
        <v>443</v>
      </c>
      <c r="G18" s="315">
        <v>6784.884</v>
      </c>
    </row>
    <row r="19" spans="1:7" ht="27.75" customHeight="1">
      <c r="A19" s="308"/>
      <c r="B19" s="316" t="s">
        <v>441</v>
      </c>
      <c r="C19" s="314" t="s">
        <v>195</v>
      </c>
      <c r="D19" s="314" t="s">
        <v>198</v>
      </c>
      <c r="E19" s="314" t="s">
        <v>515</v>
      </c>
      <c r="F19" s="314" t="s">
        <v>444</v>
      </c>
      <c r="G19" s="315">
        <v>749.09</v>
      </c>
    </row>
    <row r="20" spans="1:7" ht="18.75" customHeight="1">
      <c r="A20" s="308"/>
      <c r="B20" s="316" t="s">
        <v>442</v>
      </c>
      <c r="C20" s="314" t="s">
        <v>195</v>
      </c>
      <c r="D20" s="314" t="s">
        <v>198</v>
      </c>
      <c r="E20" s="314" t="s">
        <v>515</v>
      </c>
      <c r="F20" s="314" t="s">
        <v>445</v>
      </c>
      <c r="G20" s="315">
        <v>11</v>
      </c>
    </row>
    <row r="21" spans="1:7" ht="12.75">
      <c r="A21" s="308" t="s">
        <v>199</v>
      </c>
      <c r="B21" s="309" t="s">
        <v>200</v>
      </c>
      <c r="C21" s="310" t="s">
        <v>201</v>
      </c>
      <c r="D21" s="310"/>
      <c r="E21" s="310"/>
      <c r="F21" s="310"/>
      <c r="G21" s="311">
        <f>G22+G26+G46+G50+G74+G80+G86+G95+G104+G108+G114+G118+G123+G129+G142+G158+G164+G179+G185+G191+G196+G202+G218+G231</f>
        <v>367043.652</v>
      </c>
    </row>
    <row r="22" spans="1:7" ht="30" customHeight="1">
      <c r="A22" s="308"/>
      <c r="B22" s="317" t="s">
        <v>297</v>
      </c>
      <c r="C22" s="310" t="s">
        <v>201</v>
      </c>
      <c r="D22" s="310" t="s">
        <v>202</v>
      </c>
      <c r="E22" s="310"/>
      <c r="F22" s="310"/>
      <c r="G22" s="311">
        <f>G23</f>
        <v>3749.908</v>
      </c>
    </row>
    <row r="23" spans="1:7" ht="12.75">
      <c r="A23" s="308"/>
      <c r="B23" s="313" t="s">
        <v>396</v>
      </c>
      <c r="C23" s="314" t="s">
        <v>201</v>
      </c>
      <c r="D23" s="314" t="s">
        <v>202</v>
      </c>
      <c r="E23" s="314" t="s">
        <v>533</v>
      </c>
      <c r="F23" s="314"/>
      <c r="G23" s="315">
        <f>G24</f>
        <v>3749.908</v>
      </c>
    </row>
    <row r="24" spans="1:7" ht="14.25" customHeight="1">
      <c r="A24" s="308"/>
      <c r="B24" s="316" t="s">
        <v>613</v>
      </c>
      <c r="C24" s="314" t="s">
        <v>201</v>
      </c>
      <c r="D24" s="314" t="s">
        <v>202</v>
      </c>
      <c r="E24" s="314" t="s">
        <v>534</v>
      </c>
      <c r="F24" s="314"/>
      <c r="G24" s="315">
        <f>G25</f>
        <v>3749.908</v>
      </c>
    </row>
    <row r="25" spans="1:7" ht="51.75" customHeight="1">
      <c r="A25" s="308"/>
      <c r="B25" s="316" t="s">
        <v>440</v>
      </c>
      <c r="C25" s="314" t="s">
        <v>201</v>
      </c>
      <c r="D25" s="314" t="s">
        <v>202</v>
      </c>
      <c r="E25" s="314" t="s">
        <v>534</v>
      </c>
      <c r="F25" s="314" t="s">
        <v>443</v>
      </c>
      <c r="G25" s="315">
        <v>3749.908</v>
      </c>
    </row>
    <row r="26" spans="1:7" ht="41.25" customHeight="1">
      <c r="A26" s="308"/>
      <c r="B26" s="317" t="s">
        <v>203</v>
      </c>
      <c r="C26" s="310" t="s">
        <v>201</v>
      </c>
      <c r="D26" s="310" t="s">
        <v>143</v>
      </c>
      <c r="E26" s="310"/>
      <c r="F26" s="310"/>
      <c r="G26" s="311">
        <f>G27+G34</f>
        <v>29456.765</v>
      </c>
    </row>
    <row r="27" spans="1:7" ht="16.5" customHeight="1">
      <c r="A27" s="308"/>
      <c r="B27" s="313" t="s">
        <v>396</v>
      </c>
      <c r="C27" s="314" t="s">
        <v>201</v>
      </c>
      <c r="D27" s="314" t="s">
        <v>143</v>
      </c>
      <c r="E27" s="314" t="s">
        <v>533</v>
      </c>
      <c r="F27" s="314"/>
      <c r="G27" s="315">
        <f>G28+G31</f>
        <v>27030.765</v>
      </c>
    </row>
    <row r="28" spans="1:7" ht="52.5" customHeight="1">
      <c r="A28" s="308"/>
      <c r="B28" s="320" t="s">
        <v>594</v>
      </c>
      <c r="C28" s="314" t="s">
        <v>201</v>
      </c>
      <c r="D28" s="314" t="s">
        <v>143</v>
      </c>
      <c r="E28" s="314" t="s">
        <v>515</v>
      </c>
      <c r="F28" s="314"/>
      <c r="G28" s="315">
        <f>G29+G30</f>
        <v>25916.765</v>
      </c>
    </row>
    <row r="29" spans="1:7" ht="54" customHeight="1">
      <c r="A29" s="308"/>
      <c r="B29" s="316" t="s">
        <v>440</v>
      </c>
      <c r="C29" s="314" t="s">
        <v>201</v>
      </c>
      <c r="D29" s="314" t="s">
        <v>143</v>
      </c>
      <c r="E29" s="314" t="s">
        <v>515</v>
      </c>
      <c r="F29" s="314" t="s">
        <v>443</v>
      </c>
      <c r="G29" s="315">
        <v>22992.765</v>
      </c>
    </row>
    <row r="30" spans="1:7" ht="30" customHeight="1">
      <c r="A30" s="308"/>
      <c r="B30" s="316" t="s">
        <v>441</v>
      </c>
      <c r="C30" s="314" t="s">
        <v>201</v>
      </c>
      <c r="D30" s="314" t="s">
        <v>143</v>
      </c>
      <c r="E30" s="314" t="s">
        <v>515</v>
      </c>
      <c r="F30" s="314" t="s">
        <v>444</v>
      </c>
      <c r="G30" s="315">
        <v>2924</v>
      </c>
    </row>
    <row r="31" spans="1:7" ht="53.25" customHeight="1">
      <c r="A31" s="308"/>
      <c r="B31" s="313" t="s">
        <v>615</v>
      </c>
      <c r="C31" s="314" t="s">
        <v>201</v>
      </c>
      <c r="D31" s="314" t="s">
        <v>143</v>
      </c>
      <c r="E31" s="314" t="s">
        <v>535</v>
      </c>
      <c r="F31" s="314"/>
      <c r="G31" s="315">
        <f>G32+G33</f>
        <v>1114</v>
      </c>
    </row>
    <row r="32" spans="1:7" ht="51.75" customHeight="1">
      <c r="A32" s="308"/>
      <c r="B32" s="316" t="s">
        <v>440</v>
      </c>
      <c r="C32" s="314" t="s">
        <v>201</v>
      </c>
      <c r="D32" s="314" t="s">
        <v>143</v>
      </c>
      <c r="E32" s="314" t="s">
        <v>535</v>
      </c>
      <c r="F32" s="314" t="s">
        <v>443</v>
      </c>
      <c r="G32" s="315">
        <v>795.9</v>
      </c>
    </row>
    <row r="33" spans="1:7" ht="28.5" customHeight="1">
      <c r="A33" s="308"/>
      <c r="B33" s="316" t="s">
        <v>441</v>
      </c>
      <c r="C33" s="314" t="s">
        <v>201</v>
      </c>
      <c r="D33" s="314" t="s">
        <v>143</v>
      </c>
      <c r="E33" s="314" t="s">
        <v>535</v>
      </c>
      <c r="F33" s="314" t="s">
        <v>444</v>
      </c>
      <c r="G33" s="315">
        <v>318.1</v>
      </c>
    </row>
    <row r="34" spans="1:7" ht="28.5" customHeight="1">
      <c r="A34" s="308"/>
      <c r="B34" s="316" t="s">
        <v>666</v>
      </c>
      <c r="C34" s="314" t="s">
        <v>201</v>
      </c>
      <c r="D34" s="314" t="s">
        <v>143</v>
      </c>
      <c r="E34" s="314" t="s">
        <v>529</v>
      </c>
      <c r="F34" s="314"/>
      <c r="G34" s="315">
        <f>G35+G40+G43</f>
        <v>2426</v>
      </c>
    </row>
    <row r="35" spans="1:7" ht="19.5" customHeight="1">
      <c r="A35" s="308"/>
      <c r="B35" s="316" t="s">
        <v>616</v>
      </c>
      <c r="C35" s="314" t="s">
        <v>201</v>
      </c>
      <c r="D35" s="314" t="s">
        <v>143</v>
      </c>
      <c r="E35" s="314" t="s">
        <v>617</v>
      </c>
      <c r="F35" s="314"/>
      <c r="G35" s="315">
        <f>G36</f>
        <v>955</v>
      </c>
    </row>
    <row r="36" spans="1:7" ht="41.25" customHeight="1">
      <c r="A36" s="308"/>
      <c r="B36" s="313" t="s">
        <v>618</v>
      </c>
      <c r="C36" s="314" t="s">
        <v>201</v>
      </c>
      <c r="D36" s="314" t="s">
        <v>143</v>
      </c>
      <c r="E36" s="314" t="s">
        <v>536</v>
      </c>
      <c r="F36" s="314"/>
      <c r="G36" s="315">
        <f>G37+G38</f>
        <v>955</v>
      </c>
    </row>
    <row r="37" spans="1:7" ht="53.25" customHeight="1">
      <c r="A37" s="308"/>
      <c r="B37" s="316" t="s">
        <v>440</v>
      </c>
      <c r="C37" s="314" t="s">
        <v>201</v>
      </c>
      <c r="D37" s="314" t="s">
        <v>143</v>
      </c>
      <c r="E37" s="314" t="s">
        <v>536</v>
      </c>
      <c r="F37" s="314" t="s">
        <v>443</v>
      </c>
      <c r="G37" s="315">
        <v>796</v>
      </c>
    </row>
    <row r="38" spans="1:7" ht="27" customHeight="1">
      <c r="A38" s="308"/>
      <c r="B38" s="316" t="s">
        <v>441</v>
      </c>
      <c r="C38" s="314" t="s">
        <v>201</v>
      </c>
      <c r="D38" s="314" t="s">
        <v>143</v>
      </c>
      <c r="E38" s="314" t="s">
        <v>536</v>
      </c>
      <c r="F38" s="314" t="s">
        <v>444</v>
      </c>
      <c r="G38" s="315">
        <v>159</v>
      </c>
    </row>
    <row r="39" spans="1:7" ht="17.25" customHeight="1">
      <c r="A39" s="308"/>
      <c r="B39" s="316" t="s">
        <v>611</v>
      </c>
      <c r="C39" s="314" t="s">
        <v>201</v>
      </c>
      <c r="D39" s="314" t="s">
        <v>143</v>
      </c>
      <c r="E39" s="314" t="s">
        <v>530</v>
      </c>
      <c r="F39" s="314"/>
      <c r="G39" s="315">
        <f>G40+G43</f>
        <v>1471</v>
      </c>
    </row>
    <row r="40" spans="1:7" ht="57.75" customHeight="1">
      <c r="A40" s="308"/>
      <c r="B40" s="316" t="s">
        <v>619</v>
      </c>
      <c r="C40" s="314" t="s">
        <v>201</v>
      </c>
      <c r="D40" s="314" t="s">
        <v>143</v>
      </c>
      <c r="E40" s="314" t="s">
        <v>537</v>
      </c>
      <c r="F40" s="314"/>
      <c r="G40" s="315">
        <f>G41+G42</f>
        <v>993</v>
      </c>
    </row>
    <row r="41" spans="1:7" ht="52.5" customHeight="1">
      <c r="A41" s="308"/>
      <c r="B41" s="316" t="s">
        <v>440</v>
      </c>
      <c r="C41" s="314" t="s">
        <v>201</v>
      </c>
      <c r="D41" s="314" t="s">
        <v>143</v>
      </c>
      <c r="E41" s="314" t="s">
        <v>537</v>
      </c>
      <c r="F41" s="314" t="s">
        <v>443</v>
      </c>
      <c r="G41" s="315">
        <v>796</v>
      </c>
    </row>
    <row r="42" spans="1:7" ht="28.5" customHeight="1">
      <c r="A42" s="308"/>
      <c r="B42" s="316" t="s">
        <v>441</v>
      </c>
      <c r="C42" s="314" t="s">
        <v>201</v>
      </c>
      <c r="D42" s="314" t="s">
        <v>143</v>
      </c>
      <c r="E42" s="314" t="s">
        <v>537</v>
      </c>
      <c r="F42" s="314" t="s">
        <v>444</v>
      </c>
      <c r="G42" s="315">
        <v>197</v>
      </c>
    </row>
    <row r="43" spans="1:7" ht="55.5" customHeight="1">
      <c r="A43" s="308"/>
      <c r="B43" s="316" t="s">
        <v>620</v>
      </c>
      <c r="C43" s="314" t="s">
        <v>201</v>
      </c>
      <c r="D43" s="314" t="s">
        <v>143</v>
      </c>
      <c r="E43" s="314" t="s">
        <v>538</v>
      </c>
      <c r="F43" s="314"/>
      <c r="G43" s="315">
        <f>G44+G45</f>
        <v>478</v>
      </c>
    </row>
    <row r="44" spans="1:7" ht="54" customHeight="1">
      <c r="A44" s="308"/>
      <c r="B44" s="316" t="s">
        <v>440</v>
      </c>
      <c r="C44" s="314" t="s">
        <v>201</v>
      </c>
      <c r="D44" s="314" t="s">
        <v>143</v>
      </c>
      <c r="E44" s="314" t="s">
        <v>538</v>
      </c>
      <c r="F44" s="314" t="s">
        <v>443</v>
      </c>
      <c r="G44" s="315">
        <v>398</v>
      </c>
    </row>
    <row r="45" spans="1:7" ht="26.25" customHeight="1">
      <c r="A45" s="308"/>
      <c r="B45" s="316" t="s">
        <v>441</v>
      </c>
      <c r="C45" s="314" t="s">
        <v>201</v>
      </c>
      <c r="D45" s="314" t="s">
        <v>143</v>
      </c>
      <c r="E45" s="314" t="s">
        <v>538</v>
      </c>
      <c r="F45" s="314" t="s">
        <v>444</v>
      </c>
      <c r="G45" s="315">
        <v>80</v>
      </c>
    </row>
    <row r="46" spans="1:7" ht="16.5" customHeight="1">
      <c r="A46" s="308"/>
      <c r="B46" s="309" t="s">
        <v>144</v>
      </c>
      <c r="C46" s="310" t="s">
        <v>201</v>
      </c>
      <c r="D46" s="310" t="s">
        <v>345</v>
      </c>
      <c r="E46" s="310"/>
      <c r="F46" s="310"/>
      <c r="G46" s="311">
        <f>G47</f>
        <v>500</v>
      </c>
    </row>
    <row r="47" spans="1:7" ht="16.5" customHeight="1">
      <c r="A47" s="321"/>
      <c r="B47" s="318" t="s">
        <v>396</v>
      </c>
      <c r="C47" s="314" t="s">
        <v>201</v>
      </c>
      <c r="D47" s="314" t="s">
        <v>345</v>
      </c>
      <c r="E47" s="314" t="s">
        <v>533</v>
      </c>
      <c r="F47" s="314"/>
      <c r="G47" s="315">
        <f>G48</f>
        <v>500</v>
      </c>
    </row>
    <row r="48" spans="1:7" ht="16.5" customHeight="1">
      <c r="A48" s="321"/>
      <c r="B48" s="313" t="s">
        <v>621</v>
      </c>
      <c r="C48" s="314" t="s">
        <v>201</v>
      </c>
      <c r="D48" s="314" t="s">
        <v>345</v>
      </c>
      <c r="E48" s="314" t="s">
        <v>539</v>
      </c>
      <c r="F48" s="314"/>
      <c r="G48" s="315">
        <f>G49</f>
        <v>500</v>
      </c>
    </row>
    <row r="49" spans="1:7" ht="15" customHeight="1">
      <c r="A49" s="321"/>
      <c r="B49" s="316" t="s">
        <v>442</v>
      </c>
      <c r="C49" s="314" t="s">
        <v>201</v>
      </c>
      <c r="D49" s="314" t="s">
        <v>345</v>
      </c>
      <c r="E49" s="314" t="s">
        <v>539</v>
      </c>
      <c r="F49" s="314" t="s">
        <v>445</v>
      </c>
      <c r="G49" s="315">
        <f>500+500-500</f>
        <v>500</v>
      </c>
    </row>
    <row r="50" spans="1:7" ht="20.25" customHeight="1">
      <c r="A50" s="308"/>
      <c r="B50" s="317" t="s">
        <v>145</v>
      </c>
      <c r="C50" s="310" t="s">
        <v>201</v>
      </c>
      <c r="D50" s="310" t="s">
        <v>325</v>
      </c>
      <c r="E50" s="310"/>
      <c r="F50" s="310"/>
      <c r="G50" s="311">
        <f>G51+G56+G67+G69</f>
        <v>61244.40861</v>
      </c>
    </row>
    <row r="51" spans="1:7" ht="54.75" customHeight="1">
      <c r="A51" s="308"/>
      <c r="B51" s="323" t="s">
        <v>872</v>
      </c>
      <c r="C51" s="314" t="s">
        <v>201</v>
      </c>
      <c r="D51" s="314" t="s">
        <v>325</v>
      </c>
      <c r="E51" s="314" t="s">
        <v>623</v>
      </c>
      <c r="F51" s="314"/>
      <c r="G51" s="315">
        <f>G52+G54</f>
        <v>278.644</v>
      </c>
    </row>
    <row r="52" spans="1:7" ht="39" customHeight="1">
      <c r="A52" s="308"/>
      <c r="B52" s="323" t="s">
        <v>540</v>
      </c>
      <c r="C52" s="314" t="s">
        <v>201</v>
      </c>
      <c r="D52" s="314" t="s">
        <v>325</v>
      </c>
      <c r="E52" s="314" t="s">
        <v>541</v>
      </c>
      <c r="F52" s="314"/>
      <c r="G52" s="315">
        <f>G53</f>
        <v>120.544</v>
      </c>
    </row>
    <row r="53" spans="1:7" ht="19.5" customHeight="1">
      <c r="A53" s="308"/>
      <c r="B53" s="324" t="s">
        <v>442</v>
      </c>
      <c r="C53" s="314" t="s">
        <v>201</v>
      </c>
      <c r="D53" s="314" t="s">
        <v>325</v>
      </c>
      <c r="E53" s="314" t="s">
        <v>541</v>
      </c>
      <c r="F53" s="314" t="s">
        <v>445</v>
      </c>
      <c r="G53" s="315">
        <v>120.544</v>
      </c>
    </row>
    <row r="54" spans="1:7" ht="54" customHeight="1">
      <c r="A54" s="308"/>
      <c r="B54" s="323" t="s">
        <v>542</v>
      </c>
      <c r="C54" s="314" t="s">
        <v>201</v>
      </c>
      <c r="D54" s="314" t="s">
        <v>325</v>
      </c>
      <c r="E54" s="314" t="s">
        <v>543</v>
      </c>
      <c r="F54" s="314"/>
      <c r="G54" s="315">
        <v>158.1</v>
      </c>
    </row>
    <row r="55" spans="1:7" ht="21" customHeight="1">
      <c r="A55" s="308"/>
      <c r="B55" s="324" t="s">
        <v>442</v>
      </c>
      <c r="C55" s="314" t="s">
        <v>201</v>
      </c>
      <c r="D55" s="314" t="s">
        <v>325</v>
      </c>
      <c r="E55" s="314" t="s">
        <v>543</v>
      </c>
      <c r="F55" s="314" t="s">
        <v>445</v>
      </c>
      <c r="G55" s="315">
        <v>158.1</v>
      </c>
    </row>
    <row r="56" spans="1:7" ht="17.25" customHeight="1">
      <c r="A56" s="308"/>
      <c r="B56" s="313" t="s">
        <v>396</v>
      </c>
      <c r="C56" s="314" t="s">
        <v>201</v>
      </c>
      <c r="D56" s="314" t="s">
        <v>325</v>
      </c>
      <c r="E56" s="314" t="s">
        <v>533</v>
      </c>
      <c r="F56" s="314"/>
      <c r="G56" s="322">
        <f>G57+G59+G63+G65</f>
        <v>18921.63461</v>
      </c>
    </row>
    <row r="57" spans="1:7" ht="39.75" customHeight="1">
      <c r="A57" s="308"/>
      <c r="B57" s="313" t="s">
        <v>624</v>
      </c>
      <c r="C57" s="314" t="s">
        <v>201</v>
      </c>
      <c r="D57" s="314" t="s">
        <v>325</v>
      </c>
      <c r="E57" s="314" t="s">
        <v>544</v>
      </c>
      <c r="F57" s="314"/>
      <c r="G57" s="315">
        <f>G58</f>
        <v>500</v>
      </c>
    </row>
    <row r="58" spans="1:7" ht="25.5" customHeight="1">
      <c r="A58" s="308"/>
      <c r="B58" s="316" t="s">
        <v>441</v>
      </c>
      <c r="C58" s="314" t="s">
        <v>201</v>
      </c>
      <c r="D58" s="314" t="s">
        <v>325</v>
      </c>
      <c r="E58" s="314" t="s">
        <v>544</v>
      </c>
      <c r="F58" s="314" t="s">
        <v>444</v>
      </c>
      <c r="G58" s="315">
        <v>500</v>
      </c>
    </row>
    <row r="59" spans="1:7" ht="42.75" customHeight="1">
      <c r="A59" s="308"/>
      <c r="B59" s="313" t="s">
        <v>625</v>
      </c>
      <c r="C59" s="314" t="s">
        <v>201</v>
      </c>
      <c r="D59" s="314" t="s">
        <v>325</v>
      </c>
      <c r="E59" s="314" t="s">
        <v>545</v>
      </c>
      <c r="F59" s="314"/>
      <c r="G59" s="315">
        <f>G60+G61+G62</f>
        <v>17606.93461</v>
      </c>
    </row>
    <row r="60" spans="1:7" ht="52.5" customHeight="1">
      <c r="A60" s="308"/>
      <c r="B60" s="316" t="s">
        <v>440</v>
      </c>
      <c r="C60" s="314" t="s">
        <v>201</v>
      </c>
      <c r="D60" s="314" t="s">
        <v>325</v>
      </c>
      <c r="E60" s="314" t="s">
        <v>545</v>
      </c>
      <c r="F60" s="314" t="s">
        <v>443</v>
      </c>
      <c r="G60" s="315">
        <v>12575.75049</v>
      </c>
    </row>
    <row r="61" spans="1:7" ht="25.5">
      <c r="A61" s="308"/>
      <c r="B61" s="316" t="s">
        <v>441</v>
      </c>
      <c r="C61" s="314" t="s">
        <v>201</v>
      </c>
      <c r="D61" s="314" t="s">
        <v>325</v>
      </c>
      <c r="E61" s="314" t="s">
        <v>545</v>
      </c>
      <c r="F61" s="314" t="s">
        <v>444</v>
      </c>
      <c r="G61" s="315">
        <v>4831.18412</v>
      </c>
    </row>
    <row r="62" spans="1:7" ht="18.75" customHeight="1">
      <c r="A62" s="308"/>
      <c r="B62" s="316" t="s">
        <v>442</v>
      </c>
      <c r="C62" s="314" t="s">
        <v>201</v>
      </c>
      <c r="D62" s="314" t="s">
        <v>325</v>
      </c>
      <c r="E62" s="314" t="s">
        <v>545</v>
      </c>
      <c r="F62" s="314" t="s">
        <v>445</v>
      </c>
      <c r="G62" s="315">
        <v>200</v>
      </c>
    </row>
    <row r="63" spans="1:7" ht="57" customHeight="1">
      <c r="A63" s="308"/>
      <c r="B63" s="325" t="s">
        <v>626</v>
      </c>
      <c r="C63" s="314" t="s">
        <v>201</v>
      </c>
      <c r="D63" s="314" t="s">
        <v>325</v>
      </c>
      <c r="E63" s="314" t="s">
        <v>546</v>
      </c>
      <c r="F63" s="314"/>
      <c r="G63" s="315">
        <f>G64</f>
        <v>37.3</v>
      </c>
    </row>
    <row r="64" spans="1:7" ht="27.75" customHeight="1">
      <c r="A64" s="308"/>
      <c r="B64" s="316" t="s">
        <v>441</v>
      </c>
      <c r="C64" s="314" t="s">
        <v>201</v>
      </c>
      <c r="D64" s="314" t="s">
        <v>325</v>
      </c>
      <c r="E64" s="314" t="s">
        <v>546</v>
      </c>
      <c r="F64" s="314" t="s">
        <v>444</v>
      </c>
      <c r="G64" s="315">
        <v>37.3</v>
      </c>
    </row>
    <row r="65" spans="1:7" ht="42" customHeight="1">
      <c r="A65" s="308"/>
      <c r="B65" s="325" t="s">
        <v>627</v>
      </c>
      <c r="C65" s="314" t="s">
        <v>201</v>
      </c>
      <c r="D65" s="314" t="s">
        <v>325</v>
      </c>
      <c r="E65" s="314" t="s">
        <v>547</v>
      </c>
      <c r="F65" s="314"/>
      <c r="G65" s="322">
        <f>G66</f>
        <v>777.4</v>
      </c>
    </row>
    <row r="66" spans="1:7" ht="18" customHeight="1">
      <c r="A66" s="308"/>
      <c r="B66" s="316" t="s">
        <v>442</v>
      </c>
      <c r="C66" s="314" t="s">
        <v>201</v>
      </c>
      <c r="D66" s="314" t="s">
        <v>325</v>
      </c>
      <c r="E66" s="314" t="s">
        <v>547</v>
      </c>
      <c r="F66" s="314" t="s">
        <v>445</v>
      </c>
      <c r="G66" s="315">
        <v>777.4</v>
      </c>
    </row>
    <row r="67" spans="1:7" ht="28.5" customHeight="1">
      <c r="A67" s="308"/>
      <c r="B67" s="313" t="s">
        <v>628</v>
      </c>
      <c r="C67" s="314" t="s">
        <v>201</v>
      </c>
      <c r="D67" s="314" t="s">
        <v>325</v>
      </c>
      <c r="E67" s="314" t="s">
        <v>548</v>
      </c>
      <c r="F67" s="319"/>
      <c r="G67" s="322">
        <f>G68</f>
        <v>500</v>
      </c>
    </row>
    <row r="68" spans="1:7" ht="15" customHeight="1">
      <c r="A68" s="308"/>
      <c r="B68" s="316" t="s">
        <v>442</v>
      </c>
      <c r="C68" s="314" t="s">
        <v>201</v>
      </c>
      <c r="D68" s="314" t="s">
        <v>325</v>
      </c>
      <c r="E68" s="314" t="s">
        <v>548</v>
      </c>
      <c r="F68" s="314" t="s">
        <v>445</v>
      </c>
      <c r="G68" s="315">
        <v>500</v>
      </c>
    </row>
    <row r="69" spans="1:7" ht="42.75" customHeight="1">
      <c r="A69" s="327"/>
      <c r="B69" s="348" t="s">
        <v>873</v>
      </c>
      <c r="C69" s="314" t="s">
        <v>354</v>
      </c>
      <c r="D69" s="314" t="s">
        <v>325</v>
      </c>
      <c r="E69" s="314" t="s">
        <v>664</v>
      </c>
      <c r="F69" s="314"/>
      <c r="G69" s="315">
        <f>G70+G72</f>
        <v>41544.13</v>
      </c>
    </row>
    <row r="70" spans="1:7" ht="51" customHeight="1">
      <c r="A70" s="327"/>
      <c r="B70" s="348" t="s">
        <v>752</v>
      </c>
      <c r="C70" s="314" t="s">
        <v>354</v>
      </c>
      <c r="D70" s="314" t="s">
        <v>325</v>
      </c>
      <c r="E70" s="314" t="s">
        <v>590</v>
      </c>
      <c r="F70" s="314"/>
      <c r="G70" s="315">
        <f>G71</f>
        <v>40544.13</v>
      </c>
    </row>
    <row r="71" spans="1:7" ht="27.75" customHeight="1">
      <c r="A71" s="327"/>
      <c r="B71" s="349" t="s">
        <v>564</v>
      </c>
      <c r="C71" s="314" t="s">
        <v>354</v>
      </c>
      <c r="D71" s="314" t="s">
        <v>325</v>
      </c>
      <c r="E71" s="314" t="s">
        <v>590</v>
      </c>
      <c r="F71" s="314" t="s">
        <v>296</v>
      </c>
      <c r="G71" s="315">
        <v>40544.13</v>
      </c>
    </row>
    <row r="72" spans="1:7" ht="39.75" customHeight="1">
      <c r="A72" s="327"/>
      <c r="B72" s="350" t="s">
        <v>689</v>
      </c>
      <c r="C72" s="314" t="s">
        <v>354</v>
      </c>
      <c r="D72" s="314" t="s">
        <v>325</v>
      </c>
      <c r="E72" s="314" t="s">
        <v>591</v>
      </c>
      <c r="F72" s="314"/>
      <c r="G72" s="315">
        <f>G73</f>
        <v>1000</v>
      </c>
    </row>
    <row r="73" spans="1:7" ht="28.5" customHeight="1">
      <c r="A73" s="327"/>
      <c r="B73" s="349" t="s">
        <v>564</v>
      </c>
      <c r="C73" s="314" t="s">
        <v>354</v>
      </c>
      <c r="D73" s="314" t="s">
        <v>325</v>
      </c>
      <c r="E73" s="314" t="s">
        <v>591</v>
      </c>
      <c r="F73" s="314" t="s">
        <v>296</v>
      </c>
      <c r="G73" s="315">
        <v>1000</v>
      </c>
    </row>
    <row r="74" spans="1:7" ht="16.5" customHeight="1">
      <c r="A74" s="308"/>
      <c r="B74" s="317" t="s">
        <v>146</v>
      </c>
      <c r="C74" s="310" t="s">
        <v>201</v>
      </c>
      <c r="D74" s="310" t="s">
        <v>147</v>
      </c>
      <c r="E74" s="310"/>
      <c r="F74" s="310"/>
      <c r="G74" s="311">
        <f>G75</f>
        <v>398.79999999999995</v>
      </c>
    </row>
    <row r="75" spans="1:7" ht="16.5" customHeight="1">
      <c r="A75" s="308"/>
      <c r="B75" s="313" t="s">
        <v>396</v>
      </c>
      <c r="C75" s="314" t="s">
        <v>201</v>
      </c>
      <c r="D75" s="314" t="s">
        <v>147</v>
      </c>
      <c r="E75" s="314" t="s">
        <v>549</v>
      </c>
      <c r="F75" s="314"/>
      <c r="G75" s="315">
        <f>G76</f>
        <v>398.79999999999995</v>
      </c>
    </row>
    <row r="76" spans="1:7" ht="30" customHeight="1">
      <c r="A76" s="308"/>
      <c r="B76" s="316" t="s">
        <v>629</v>
      </c>
      <c r="C76" s="314" t="s">
        <v>201</v>
      </c>
      <c r="D76" s="314" t="s">
        <v>147</v>
      </c>
      <c r="E76" s="314" t="s">
        <v>550</v>
      </c>
      <c r="F76" s="314"/>
      <c r="G76" s="315">
        <f>G77</f>
        <v>398.79999999999995</v>
      </c>
    </row>
    <row r="77" spans="1:7" ht="15" customHeight="1">
      <c r="A77" s="308"/>
      <c r="B77" s="340" t="s">
        <v>685</v>
      </c>
      <c r="C77" s="314" t="s">
        <v>201</v>
      </c>
      <c r="D77" s="314" t="s">
        <v>147</v>
      </c>
      <c r="E77" s="314" t="s">
        <v>550</v>
      </c>
      <c r="F77" s="314"/>
      <c r="G77" s="315">
        <f>G78+G79</f>
        <v>398.79999999999995</v>
      </c>
    </row>
    <row r="78" spans="1:7" ht="55.5" customHeight="1">
      <c r="A78" s="308"/>
      <c r="B78" s="316" t="s">
        <v>440</v>
      </c>
      <c r="C78" s="314" t="s">
        <v>201</v>
      </c>
      <c r="D78" s="314" t="s">
        <v>147</v>
      </c>
      <c r="E78" s="314" t="s">
        <v>550</v>
      </c>
      <c r="F78" s="314" t="s">
        <v>443</v>
      </c>
      <c r="G78" s="315">
        <v>364.9</v>
      </c>
    </row>
    <row r="79" spans="1:7" ht="24.75" customHeight="1">
      <c r="A79" s="308"/>
      <c r="B79" s="316" t="s">
        <v>441</v>
      </c>
      <c r="C79" s="314" t="s">
        <v>201</v>
      </c>
      <c r="D79" s="314" t="s">
        <v>147</v>
      </c>
      <c r="E79" s="314" t="s">
        <v>550</v>
      </c>
      <c r="F79" s="314" t="s">
        <v>444</v>
      </c>
      <c r="G79" s="315">
        <v>33.9</v>
      </c>
    </row>
    <row r="80" spans="1:7" ht="15" customHeight="1">
      <c r="A80" s="308"/>
      <c r="B80" s="312" t="s">
        <v>423</v>
      </c>
      <c r="C80" s="310" t="s">
        <v>201</v>
      </c>
      <c r="D80" s="310" t="s">
        <v>424</v>
      </c>
      <c r="E80" s="310"/>
      <c r="F80" s="310"/>
      <c r="G80" s="311">
        <f>G81</f>
        <v>340.8</v>
      </c>
    </row>
    <row r="81" spans="1:7" ht="15.75" customHeight="1">
      <c r="A81" s="308"/>
      <c r="B81" s="316" t="s">
        <v>396</v>
      </c>
      <c r="C81" s="314" t="s">
        <v>201</v>
      </c>
      <c r="D81" s="314" t="s">
        <v>424</v>
      </c>
      <c r="E81" s="314" t="s">
        <v>533</v>
      </c>
      <c r="F81" s="314"/>
      <c r="G81" s="315">
        <f>G82</f>
        <v>340.8</v>
      </c>
    </row>
    <row r="82" spans="1:7" ht="30.75" customHeight="1">
      <c r="A82" s="308"/>
      <c r="B82" s="313" t="s">
        <v>630</v>
      </c>
      <c r="C82" s="314" t="s">
        <v>201</v>
      </c>
      <c r="D82" s="314" t="s">
        <v>424</v>
      </c>
      <c r="E82" s="314" t="s">
        <v>533</v>
      </c>
      <c r="F82" s="314"/>
      <c r="G82" s="315">
        <f>G84+G85</f>
        <v>340.8</v>
      </c>
    </row>
    <row r="83" spans="1:7" ht="17.25" customHeight="1">
      <c r="A83" s="308"/>
      <c r="B83" s="340" t="s">
        <v>685</v>
      </c>
      <c r="C83" s="319" t="s">
        <v>201</v>
      </c>
      <c r="D83" s="319" t="s">
        <v>424</v>
      </c>
      <c r="E83" s="319" t="s">
        <v>551</v>
      </c>
      <c r="F83" s="314"/>
      <c r="G83" s="341">
        <f>G85</f>
        <v>316.5</v>
      </c>
    </row>
    <row r="84" spans="1:7" ht="55.5" customHeight="1">
      <c r="A84" s="308"/>
      <c r="B84" s="316" t="s">
        <v>440</v>
      </c>
      <c r="C84" s="314" t="s">
        <v>201</v>
      </c>
      <c r="D84" s="314" t="s">
        <v>424</v>
      </c>
      <c r="E84" s="314" t="s">
        <v>552</v>
      </c>
      <c r="F84" s="314" t="s">
        <v>443</v>
      </c>
      <c r="G84" s="315">
        <v>24.3</v>
      </c>
    </row>
    <row r="85" spans="1:7" ht="54" customHeight="1">
      <c r="A85" s="308"/>
      <c r="B85" s="316" t="s">
        <v>440</v>
      </c>
      <c r="C85" s="314" t="s">
        <v>201</v>
      </c>
      <c r="D85" s="314" t="s">
        <v>424</v>
      </c>
      <c r="E85" s="314" t="s">
        <v>553</v>
      </c>
      <c r="F85" s="314" t="s">
        <v>443</v>
      </c>
      <c r="G85" s="315">
        <v>316.5</v>
      </c>
    </row>
    <row r="86" spans="1:7" ht="30.75" customHeight="1">
      <c r="A86" s="308"/>
      <c r="B86" s="317" t="s">
        <v>148</v>
      </c>
      <c r="C86" s="310" t="s">
        <v>201</v>
      </c>
      <c r="D86" s="310" t="s">
        <v>149</v>
      </c>
      <c r="E86" s="310"/>
      <c r="F86" s="310"/>
      <c r="G86" s="311">
        <f>G87</f>
        <v>4287.75</v>
      </c>
    </row>
    <row r="87" spans="1:7" ht="16.5" customHeight="1">
      <c r="A87" s="308"/>
      <c r="B87" s="313" t="s">
        <v>396</v>
      </c>
      <c r="C87" s="314" t="s">
        <v>201</v>
      </c>
      <c r="D87" s="314" t="s">
        <v>149</v>
      </c>
      <c r="E87" s="314" t="s">
        <v>533</v>
      </c>
      <c r="F87" s="314"/>
      <c r="G87" s="315">
        <f>G88+G90+G92</f>
        <v>4287.75</v>
      </c>
    </row>
    <row r="88" spans="1:7" ht="30.75" customHeight="1">
      <c r="A88" s="308"/>
      <c r="B88" s="313" t="s">
        <v>631</v>
      </c>
      <c r="C88" s="314" t="s">
        <v>201</v>
      </c>
      <c r="D88" s="314" t="s">
        <v>149</v>
      </c>
      <c r="E88" s="314" t="s">
        <v>554</v>
      </c>
      <c r="F88" s="314"/>
      <c r="G88" s="315">
        <f>G89</f>
        <v>500</v>
      </c>
    </row>
    <row r="89" spans="1:7" ht="27" customHeight="1">
      <c r="A89" s="308"/>
      <c r="B89" s="316" t="s">
        <v>441</v>
      </c>
      <c r="C89" s="314" t="s">
        <v>201</v>
      </c>
      <c r="D89" s="314" t="s">
        <v>149</v>
      </c>
      <c r="E89" s="314" t="s">
        <v>554</v>
      </c>
      <c r="F89" s="314" t="s">
        <v>444</v>
      </c>
      <c r="G89" s="315">
        <f>300+200</f>
        <v>500</v>
      </c>
    </row>
    <row r="90" spans="1:7" ht="41.25" customHeight="1">
      <c r="A90" s="308"/>
      <c r="B90" s="313" t="s">
        <v>632</v>
      </c>
      <c r="C90" s="314" t="s">
        <v>201</v>
      </c>
      <c r="D90" s="314" t="s">
        <v>149</v>
      </c>
      <c r="E90" s="314" t="s">
        <v>555</v>
      </c>
      <c r="F90" s="314"/>
      <c r="G90" s="315">
        <f>G91</f>
        <v>100</v>
      </c>
    </row>
    <row r="91" spans="1:7" ht="28.5" customHeight="1">
      <c r="A91" s="308"/>
      <c r="B91" s="316" t="s">
        <v>441</v>
      </c>
      <c r="C91" s="314" t="s">
        <v>201</v>
      </c>
      <c r="D91" s="314" t="s">
        <v>149</v>
      </c>
      <c r="E91" s="314" t="s">
        <v>555</v>
      </c>
      <c r="F91" s="314" t="s">
        <v>444</v>
      </c>
      <c r="G91" s="315">
        <f>200-100</f>
        <v>100</v>
      </c>
    </row>
    <row r="92" spans="1:7" ht="28.5" customHeight="1">
      <c r="A92" s="321"/>
      <c r="B92" s="313" t="s">
        <v>633</v>
      </c>
      <c r="C92" s="314" t="s">
        <v>201</v>
      </c>
      <c r="D92" s="314" t="s">
        <v>149</v>
      </c>
      <c r="E92" s="314" t="s">
        <v>556</v>
      </c>
      <c r="F92" s="319"/>
      <c r="G92" s="315">
        <f>G93+G94</f>
        <v>3687.75</v>
      </c>
    </row>
    <row r="93" spans="1:7" ht="54.75" customHeight="1">
      <c r="A93" s="321"/>
      <c r="B93" s="316" t="s">
        <v>440</v>
      </c>
      <c r="C93" s="314" t="s">
        <v>201</v>
      </c>
      <c r="D93" s="314" t="s">
        <v>149</v>
      </c>
      <c r="E93" s="314" t="s">
        <v>556</v>
      </c>
      <c r="F93" s="314" t="s">
        <v>443</v>
      </c>
      <c r="G93" s="315">
        <f>3437.75+200</f>
        <v>3637.75</v>
      </c>
    </row>
    <row r="94" spans="1:7" ht="28.5" customHeight="1">
      <c r="A94" s="321"/>
      <c r="B94" s="316" t="s">
        <v>441</v>
      </c>
      <c r="C94" s="314" t="s">
        <v>201</v>
      </c>
      <c r="D94" s="314" t="s">
        <v>149</v>
      </c>
      <c r="E94" s="314" t="s">
        <v>556</v>
      </c>
      <c r="F94" s="314" t="s">
        <v>444</v>
      </c>
      <c r="G94" s="315">
        <v>50</v>
      </c>
    </row>
    <row r="95" spans="1:7" ht="28.5" customHeight="1">
      <c r="A95" s="321"/>
      <c r="B95" s="312" t="s">
        <v>417</v>
      </c>
      <c r="C95" s="310" t="s">
        <v>201</v>
      </c>
      <c r="D95" s="310" t="s">
        <v>298</v>
      </c>
      <c r="E95" s="310"/>
      <c r="F95" s="310"/>
      <c r="G95" s="311">
        <f>G96+G100</f>
        <v>200</v>
      </c>
    </row>
    <row r="96" spans="1:7" ht="42" customHeight="1">
      <c r="A96" s="321"/>
      <c r="B96" s="313" t="s">
        <v>874</v>
      </c>
      <c r="C96" s="314" t="s">
        <v>201</v>
      </c>
      <c r="D96" s="314" t="s">
        <v>298</v>
      </c>
      <c r="E96" s="326" t="s">
        <v>557</v>
      </c>
      <c r="F96" s="314"/>
      <c r="G96" s="315">
        <f>G98</f>
        <v>100</v>
      </c>
    </row>
    <row r="97" spans="1:7" ht="32.25" customHeight="1">
      <c r="A97" s="321"/>
      <c r="B97" s="313" t="s">
        <v>634</v>
      </c>
      <c r="C97" s="314" t="s">
        <v>201</v>
      </c>
      <c r="D97" s="314" t="s">
        <v>298</v>
      </c>
      <c r="E97" s="326" t="s">
        <v>686</v>
      </c>
      <c r="F97" s="314"/>
      <c r="G97" s="315">
        <f>G98</f>
        <v>100</v>
      </c>
    </row>
    <row r="98" spans="1:7" ht="44.25" customHeight="1">
      <c r="A98" s="321"/>
      <c r="B98" s="313" t="s">
        <v>608</v>
      </c>
      <c r="C98" s="314" t="s">
        <v>201</v>
      </c>
      <c r="D98" s="314" t="s">
        <v>298</v>
      </c>
      <c r="E98" s="326" t="s">
        <v>558</v>
      </c>
      <c r="F98" s="314"/>
      <c r="G98" s="315">
        <f>G99</f>
        <v>100</v>
      </c>
    </row>
    <row r="99" spans="1:7" ht="25.5" customHeight="1">
      <c r="A99" s="321"/>
      <c r="B99" s="316" t="s">
        <v>441</v>
      </c>
      <c r="C99" s="314" t="s">
        <v>201</v>
      </c>
      <c r="D99" s="314" t="s">
        <v>298</v>
      </c>
      <c r="E99" s="326" t="s">
        <v>558</v>
      </c>
      <c r="F99" s="314" t="s">
        <v>444</v>
      </c>
      <c r="G99" s="315">
        <v>100</v>
      </c>
    </row>
    <row r="100" spans="1:7" ht="42.75" customHeight="1">
      <c r="A100" s="321"/>
      <c r="B100" s="313" t="s">
        <v>875</v>
      </c>
      <c r="C100" s="314" t="s">
        <v>201</v>
      </c>
      <c r="D100" s="314" t="s">
        <v>298</v>
      </c>
      <c r="E100" s="326" t="s">
        <v>559</v>
      </c>
      <c r="F100" s="314"/>
      <c r="G100" s="315">
        <f>G102</f>
        <v>100</v>
      </c>
    </row>
    <row r="101" spans="1:7" ht="30" customHeight="1">
      <c r="A101" s="321"/>
      <c r="B101" s="313" t="s">
        <v>635</v>
      </c>
      <c r="C101" s="314" t="s">
        <v>201</v>
      </c>
      <c r="D101" s="314" t="s">
        <v>298</v>
      </c>
      <c r="E101" s="326" t="s">
        <v>687</v>
      </c>
      <c r="F101" s="314"/>
      <c r="G101" s="315">
        <f>G102</f>
        <v>100</v>
      </c>
    </row>
    <row r="102" spans="1:7" ht="41.25" customHeight="1">
      <c r="A102" s="321"/>
      <c r="B102" s="313" t="s">
        <v>608</v>
      </c>
      <c r="C102" s="314" t="s">
        <v>201</v>
      </c>
      <c r="D102" s="314" t="s">
        <v>298</v>
      </c>
      <c r="E102" s="326" t="s">
        <v>560</v>
      </c>
      <c r="F102" s="314"/>
      <c r="G102" s="315">
        <f>G103</f>
        <v>100</v>
      </c>
    </row>
    <row r="103" spans="1:7" ht="27" customHeight="1">
      <c r="A103" s="321"/>
      <c r="B103" s="316" t="s">
        <v>441</v>
      </c>
      <c r="C103" s="314" t="s">
        <v>201</v>
      </c>
      <c r="D103" s="314" t="s">
        <v>298</v>
      </c>
      <c r="E103" s="326" t="s">
        <v>561</v>
      </c>
      <c r="F103" s="314" t="s">
        <v>444</v>
      </c>
      <c r="G103" s="315">
        <v>100</v>
      </c>
    </row>
    <row r="104" spans="1:7" ht="17.25" customHeight="1">
      <c r="A104" s="308"/>
      <c r="B104" s="317" t="s">
        <v>317</v>
      </c>
      <c r="C104" s="310" t="s">
        <v>201</v>
      </c>
      <c r="D104" s="310" t="s">
        <v>435</v>
      </c>
      <c r="E104" s="310"/>
      <c r="F104" s="310"/>
      <c r="G104" s="311">
        <f>G105</f>
        <v>4000</v>
      </c>
    </row>
    <row r="105" spans="1:7" ht="17.25" customHeight="1">
      <c r="A105" s="308"/>
      <c r="B105" s="313" t="s">
        <v>396</v>
      </c>
      <c r="C105" s="314" t="s">
        <v>201</v>
      </c>
      <c r="D105" s="314" t="s">
        <v>435</v>
      </c>
      <c r="E105" s="314" t="s">
        <v>533</v>
      </c>
      <c r="F105" s="314"/>
      <c r="G105" s="315">
        <f>G106</f>
        <v>4000</v>
      </c>
    </row>
    <row r="106" spans="1:7" ht="18" customHeight="1">
      <c r="A106" s="308"/>
      <c r="B106" s="313" t="s">
        <v>636</v>
      </c>
      <c r="C106" s="314" t="s">
        <v>201</v>
      </c>
      <c r="D106" s="314" t="s">
        <v>435</v>
      </c>
      <c r="E106" s="314" t="s">
        <v>562</v>
      </c>
      <c r="F106" s="314"/>
      <c r="G106" s="315">
        <f>G107</f>
        <v>4000</v>
      </c>
    </row>
    <row r="107" spans="1:7" ht="28.5" customHeight="1">
      <c r="A107" s="308"/>
      <c r="B107" s="316" t="s">
        <v>441</v>
      </c>
      <c r="C107" s="314" t="s">
        <v>201</v>
      </c>
      <c r="D107" s="314" t="s">
        <v>435</v>
      </c>
      <c r="E107" s="314" t="s">
        <v>562</v>
      </c>
      <c r="F107" s="314" t="s">
        <v>444</v>
      </c>
      <c r="G107" s="315">
        <f>3000+1000</f>
        <v>4000</v>
      </c>
    </row>
    <row r="108" spans="1:7" ht="16.5" customHeight="1">
      <c r="A108" s="308"/>
      <c r="B108" s="309" t="s">
        <v>801</v>
      </c>
      <c r="C108" s="310" t="s">
        <v>201</v>
      </c>
      <c r="D108" s="310" t="s">
        <v>802</v>
      </c>
      <c r="E108" s="310"/>
      <c r="F108" s="310"/>
      <c r="G108" s="311">
        <f>G109</f>
        <v>84</v>
      </c>
    </row>
    <row r="109" spans="1:7" ht="38.25">
      <c r="A109" s="308"/>
      <c r="B109" s="313" t="s">
        <v>868</v>
      </c>
      <c r="C109" s="314" t="s">
        <v>201</v>
      </c>
      <c r="D109" s="314" t="s">
        <v>802</v>
      </c>
      <c r="E109" s="314" t="s">
        <v>622</v>
      </c>
      <c r="F109" s="310"/>
      <c r="G109" s="315">
        <f>G110+G112</f>
        <v>84</v>
      </c>
    </row>
    <row r="110" spans="1:7" ht="51.75" customHeight="1">
      <c r="A110" s="308"/>
      <c r="B110" s="313" t="s">
        <v>854</v>
      </c>
      <c r="C110" s="314" t="s">
        <v>201</v>
      </c>
      <c r="D110" s="314" t="s">
        <v>802</v>
      </c>
      <c r="E110" s="314" t="s">
        <v>804</v>
      </c>
      <c r="F110" s="314"/>
      <c r="G110" s="315">
        <f>G111</f>
        <v>29</v>
      </c>
    </row>
    <row r="111" spans="1:7" ht="30.75" customHeight="1">
      <c r="A111" s="308"/>
      <c r="B111" s="313" t="s">
        <v>803</v>
      </c>
      <c r="C111" s="314" t="s">
        <v>201</v>
      </c>
      <c r="D111" s="314" t="s">
        <v>802</v>
      </c>
      <c r="E111" s="314" t="s">
        <v>804</v>
      </c>
      <c r="F111" s="314" t="s">
        <v>150</v>
      </c>
      <c r="G111" s="315">
        <v>29</v>
      </c>
    </row>
    <row r="112" spans="1:7" ht="51" customHeight="1">
      <c r="A112" s="308"/>
      <c r="B112" s="313" t="s">
        <v>855</v>
      </c>
      <c r="C112" s="314" t="s">
        <v>201</v>
      </c>
      <c r="D112" s="314" t="s">
        <v>802</v>
      </c>
      <c r="E112" s="314" t="s">
        <v>805</v>
      </c>
      <c r="F112" s="314"/>
      <c r="G112" s="315">
        <f>G113</f>
        <v>55</v>
      </c>
    </row>
    <row r="113" spans="1:7" ht="21" customHeight="1">
      <c r="A113" s="308"/>
      <c r="B113" s="313" t="s">
        <v>442</v>
      </c>
      <c r="C113" s="314" t="s">
        <v>201</v>
      </c>
      <c r="D113" s="314" t="s">
        <v>802</v>
      </c>
      <c r="E113" s="314" t="s">
        <v>805</v>
      </c>
      <c r="F113" s="314" t="s">
        <v>445</v>
      </c>
      <c r="G113" s="315">
        <v>55</v>
      </c>
    </row>
    <row r="114" spans="1:7" ht="16.5" customHeight="1">
      <c r="A114" s="308"/>
      <c r="B114" s="309" t="s">
        <v>393</v>
      </c>
      <c r="C114" s="310" t="s">
        <v>201</v>
      </c>
      <c r="D114" s="310" t="s">
        <v>394</v>
      </c>
      <c r="E114" s="310"/>
      <c r="F114" s="310"/>
      <c r="G114" s="311">
        <f>G115</f>
        <v>250</v>
      </c>
    </row>
    <row r="115" spans="1:7" ht="20.25" customHeight="1">
      <c r="A115" s="327"/>
      <c r="B115" s="318" t="s">
        <v>396</v>
      </c>
      <c r="C115" s="314" t="s">
        <v>201</v>
      </c>
      <c r="D115" s="314" t="s">
        <v>394</v>
      </c>
      <c r="E115" s="314" t="s">
        <v>533</v>
      </c>
      <c r="F115" s="314"/>
      <c r="G115" s="315">
        <f>G116</f>
        <v>250</v>
      </c>
    </row>
    <row r="116" spans="1:7" ht="18" customHeight="1">
      <c r="A116" s="308"/>
      <c r="B116" s="325" t="s">
        <v>637</v>
      </c>
      <c r="C116" s="314" t="s">
        <v>201</v>
      </c>
      <c r="D116" s="314" t="s">
        <v>394</v>
      </c>
      <c r="E116" s="314" t="s">
        <v>563</v>
      </c>
      <c r="F116" s="319"/>
      <c r="G116" s="315">
        <f>G117</f>
        <v>250</v>
      </c>
    </row>
    <row r="117" spans="1:7" ht="27" customHeight="1">
      <c r="A117" s="308"/>
      <c r="B117" s="316" t="s">
        <v>441</v>
      </c>
      <c r="C117" s="314" t="s">
        <v>201</v>
      </c>
      <c r="D117" s="314" t="s">
        <v>394</v>
      </c>
      <c r="E117" s="314" t="s">
        <v>563</v>
      </c>
      <c r="F117" s="314" t="s">
        <v>444</v>
      </c>
      <c r="G117" s="315">
        <v>250</v>
      </c>
    </row>
    <row r="118" spans="1:7" ht="16.5" customHeight="1">
      <c r="A118" s="308"/>
      <c r="B118" s="309" t="s">
        <v>90</v>
      </c>
      <c r="C118" s="310" t="s">
        <v>201</v>
      </c>
      <c r="D118" s="310" t="s">
        <v>91</v>
      </c>
      <c r="E118" s="310"/>
      <c r="F118" s="310"/>
      <c r="G118" s="311">
        <f>G119</f>
        <v>30.5</v>
      </c>
    </row>
    <row r="119" spans="1:7" ht="53.25" customHeight="1">
      <c r="A119" s="158"/>
      <c r="B119" s="64" t="s">
        <v>876</v>
      </c>
      <c r="C119" s="138" t="s">
        <v>201</v>
      </c>
      <c r="D119" s="314" t="s">
        <v>91</v>
      </c>
      <c r="E119" s="138" t="s">
        <v>565</v>
      </c>
      <c r="F119" s="138"/>
      <c r="G119" s="139">
        <f>G120</f>
        <v>30.5</v>
      </c>
    </row>
    <row r="120" spans="1:7" ht="30" customHeight="1">
      <c r="A120" s="158"/>
      <c r="B120" s="64" t="s">
        <v>638</v>
      </c>
      <c r="C120" s="138" t="s">
        <v>201</v>
      </c>
      <c r="D120" s="314" t="s">
        <v>91</v>
      </c>
      <c r="E120" s="138" t="s">
        <v>639</v>
      </c>
      <c r="F120" s="138"/>
      <c r="G120" s="139">
        <f>G121</f>
        <v>30.5</v>
      </c>
    </row>
    <row r="121" spans="1:7" ht="53.25" customHeight="1">
      <c r="A121" s="158"/>
      <c r="B121" s="178" t="s">
        <v>813</v>
      </c>
      <c r="C121" s="138" t="s">
        <v>201</v>
      </c>
      <c r="D121" s="314" t="s">
        <v>91</v>
      </c>
      <c r="E121" s="138" t="s">
        <v>812</v>
      </c>
      <c r="F121" s="136"/>
      <c r="G121" s="139">
        <f>G122</f>
        <v>30.5</v>
      </c>
    </row>
    <row r="122" spans="1:7" ht="30.75" customHeight="1">
      <c r="A122" s="158"/>
      <c r="B122" s="64" t="s">
        <v>441</v>
      </c>
      <c r="C122" s="138" t="s">
        <v>201</v>
      </c>
      <c r="D122" s="314" t="s">
        <v>91</v>
      </c>
      <c r="E122" s="138" t="s">
        <v>812</v>
      </c>
      <c r="F122" s="138" t="s">
        <v>444</v>
      </c>
      <c r="G122" s="139">
        <v>30.5</v>
      </c>
    </row>
    <row r="123" spans="1:7" ht="18.75" customHeight="1">
      <c r="A123" s="308"/>
      <c r="B123" s="317" t="s">
        <v>92</v>
      </c>
      <c r="C123" s="310" t="s">
        <v>201</v>
      </c>
      <c r="D123" s="310" t="s">
        <v>93</v>
      </c>
      <c r="E123" s="310"/>
      <c r="F123" s="310"/>
      <c r="G123" s="311">
        <f>G124</f>
        <v>4650</v>
      </c>
    </row>
    <row r="124" spans="1:7" ht="17.25" customHeight="1">
      <c r="A124" s="308"/>
      <c r="B124" s="318" t="s">
        <v>396</v>
      </c>
      <c r="C124" s="314" t="s">
        <v>201</v>
      </c>
      <c r="D124" s="314" t="s">
        <v>93</v>
      </c>
      <c r="E124" s="314" t="s">
        <v>549</v>
      </c>
      <c r="F124" s="314"/>
      <c r="G124" s="315">
        <f>G125+G127</f>
        <v>4650</v>
      </c>
    </row>
    <row r="125" spans="1:7" ht="17.25" customHeight="1">
      <c r="A125" s="308"/>
      <c r="B125" s="313" t="s">
        <v>640</v>
      </c>
      <c r="C125" s="314" t="s">
        <v>201</v>
      </c>
      <c r="D125" s="314" t="s">
        <v>93</v>
      </c>
      <c r="E125" s="314" t="s">
        <v>566</v>
      </c>
      <c r="F125" s="314"/>
      <c r="G125" s="315">
        <f>G126</f>
        <v>1650</v>
      </c>
    </row>
    <row r="126" spans="1:7" ht="27" customHeight="1">
      <c r="A126" s="308"/>
      <c r="B126" s="316" t="s">
        <v>441</v>
      </c>
      <c r="C126" s="314" t="s">
        <v>201</v>
      </c>
      <c r="D126" s="314" t="s">
        <v>93</v>
      </c>
      <c r="E126" s="314" t="s">
        <v>566</v>
      </c>
      <c r="F126" s="314" t="s">
        <v>444</v>
      </c>
      <c r="G126" s="315">
        <v>1650</v>
      </c>
    </row>
    <row r="127" spans="1:7" ht="32.25" customHeight="1">
      <c r="A127" s="308"/>
      <c r="B127" s="313" t="s">
        <v>641</v>
      </c>
      <c r="C127" s="314" t="s">
        <v>201</v>
      </c>
      <c r="D127" s="314" t="s">
        <v>93</v>
      </c>
      <c r="E127" s="314" t="s">
        <v>567</v>
      </c>
      <c r="F127" s="314"/>
      <c r="G127" s="315">
        <f>G128</f>
        <v>3000</v>
      </c>
    </row>
    <row r="128" spans="1:7" ht="28.5" customHeight="1">
      <c r="A128" s="321"/>
      <c r="B128" s="316" t="s">
        <v>441</v>
      </c>
      <c r="C128" s="314" t="s">
        <v>201</v>
      </c>
      <c r="D128" s="314" t="s">
        <v>93</v>
      </c>
      <c r="E128" s="314" t="s">
        <v>567</v>
      </c>
      <c r="F128" s="314" t="s">
        <v>444</v>
      </c>
      <c r="G128" s="315">
        <v>3000</v>
      </c>
    </row>
    <row r="129" spans="1:7" ht="16.5" customHeight="1">
      <c r="A129" s="308"/>
      <c r="B129" s="317" t="s">
        <v>364</v>
      </c>
      <c r="C129" s="310" t="s">
        <v>201</v>
      </c>
      <c r="D129" s="310" t="s">
        <v>365</v>
      </c>
      <c r="E129" s="310"/>
      <c r="F129" s="310"/>
      <c r="G129" s="311">
        <f>G130</f>
        <v>91725.65339</v>
      </c>
    </row>
    <row r="130" spans="1:7" ht="30" customHeight="1">
      <c r="A130" s="308"/>
      <c r="B130" s="318" t="s">
        <v>695</v>
      </c>
      <c r="C130" s="314" t="s">
        <v>201</v>
      </c>
      <c r="D130" s="314" t="s">
        <v>365</v>
      </c>
      <c r="E130" s="314" t="s">
        <v>516</v>
      </c>
      <c r="F130" s="314"/>
      <c r="G130" s="315">
        <f>G131</f>
        <v>91725.65339</v>
      </c>
    </row>
    <row r="131" spans="1:7" ht="17.25" customHeight="1">
      <c r="A131" s="308"/>
      <c r="B131" s="318" t="s">
        <v>595</v>
      </c>
      <c r="C131" s="314" t="s">
        <v>201</v>
      </c>
      <c r="D131" s="314" t="s">
        <v>278</v>
      </c>
      <c r="E131" s="314" t="s">
        <v>516</v>
      </c>
      <c r="F131" s="314"/>
      <c r="G131" s="315">
        <f>G132+G137+G140</f>
        <v>91725.65339</v>
      </c>
    </row>
    <row r="132" spans="1:7" ht="21" customHeight="1">
      <c r="A132" s="308"/>
      <c r="B132" s="313" t="s">
        <v>596</v>
      </c>
      <c r="C132" s="314" t="s">
        <v>201</v>
      </c>
      <c r="D132" s="314" t="s">
        <v>365</v>
      </c>
      <c r="E132" s="314" t="s">
        <v>517</v>
      </c>
      <c r="F132" s="314"/>
      <c r="G132" s="315">
        <f>G133</f>
        <v>63739.55339</v>
      </c>
    </row>
    <row r="133" spans="1:7" ht="54.75" customHeight="1">
      <c r="A133" s="308"/>
      <c r="B133" s="313" t="s">
        <v>597</v>
      </c>
      <c r="C133" s="314" t="s">
        <v>201</v>
      </c>
      <c r="D133" s="314" t="s">
        <v>365</v>
      </c>
      <c r="E133" s="314" t="s">
        <v>518</v>
      </c>
      <c r="F133" s="314"/>
      <c r="G133" s="315">
        <f>G134+G135+G136</f>
        <v>63739.55339</v>
      </c>
    </row>
    <row r="134" spans="1:7" ht="54" customHeight="1">
      <c r="A134" s="308"/>
      <c r="B134" s="316" t="s">
        <v>440</v>
      </c>
      <c r="C134" s="314" t="s">
        <v>201</v>
      </c>
      <c r="D134" s="314" t="s">
        <v>365</v>
      </c>
      <c r="E134" s="314" t="s">
        <v>518</v>
      </c>
      <c r="F134" s="314" t="s">
        <v>443</v>
      </c>
      <c r="G134" s="315">
        <v>39184.13339</v>
      </c>
    </row>
    <row r="135" spans="1:7" ht="27" customHeight="1">
      <c r="A135" s="308"/>
      <c r="B135" s="316" t="s">
        <v>441</v>
      </c>
      <c r="C135" s="314" t="s">
        <v>201</v>
      </c>
      <c r="D135" s="314" t="s">
        <v>365</v>
      </c>
      <c r="E135" s="314" t="s">
        <v>518</v>
      </c>
      <c r="F135" s="314" t="s">
        <v>444</v>
      </c>
      <c r="G135" s="315">
        <f>25455.42-800-200-500</f>
        <v>23955.42</v>
      </c>
    </row>
    <row r="136" spans="1:7" ht="18" customHeight="1">
      <c r="A136" s="308"/>
      <c r="B136" s="316" t="s">
        <v>442</v>
      </c>
      <c r="C136" s="314" t="s">
        <v>201</v>
      </c>
      <c r="D136" s="314" t="s">
        <v>365</v>
      </c>
      <c r="E136" s="314" t="s">
        <v>518</v>
      </c>
      <c r="F136" s="314" t="s">
        <v>445</v>
      </c>
      <c r="G136" s="315">
        <v>600</v>
      </c>
    </row>
    <row r="137" spans="1:7" ht="67.5" customHeight="1">
      <c r="A137" s="308"/>
      <c r="B137" s="313" t="s">
        <v>598</v>
      </c>
      <c r="C137" s="314" t="s">
        <v>201</v>
      </c>
      <c r="D137" s="314" t="s">
        <v>365</v>
      </c>
      <c r="E137" s="314" t="s">
        <v>519</v>
      </c>
      <c r="F137" s="314"/>
      <c r="G137" s="315">
        <f>G138+G139</f>
        <v>27938</v>
      </c>
    </row>
    <row r="138" spans="1:7" ht="54.75" customHeight="1">
      <c r="A138" s="308"/>
      <c r="B138" s="313" t="s">
        <v>440</v>
      </c>
      <c r="C138" s="314" t="s">
        <v>201</v>
      </c>
      <c r="D138" s="314" t="s">
        <v>365</v>
      </c>
      <c r="E138" s="314" t="s">
        <v>519</v>
      </c>
      <c r="F138" s="314" t="s">
        <v>443</v>
      </c>
      <c r="G138" s="315">
        <v>26761.319</v>
      </c>
    </row>
    <row r="139" spans="1:7" ht="27.75" customHeight="1">
      <c r="A139" s="308"/>
      <c r="B139" s="313" t="s">
        <v>441</v>
      </c>
      <c r="C139" s="314" t="s">
        <v>201</v>
      </c>
      <c r="D139" s="314" t="s">
        <v>365</v>
      </c>
      <c r="E139" s="314" t="s">
        <v>519</v>
      </c>
      <c r="F139" s="314" t="s">
        <v>444</v>
      </c>
      <c r="G139" s="315">
        <v>1176.681</v>
      </c>
    </row>
    <row r="140" spans="1:7" ht="80.25" customHeight="1">
      <c r="A140" s="308"/>
      <c r="B140" s="313" t="s">
        <v>810</v>
      </c>
      <c r="C140" s="314" t="s">
        <v>201</v>
      </c>
      <c r="D140" s="314" t="s">
        <v>365</v>
      </c>
      <c r="E140" s="314" t="s">
        <v>811</v>
      </c>
      <c r="F140" s="314"/>
      <c r="G140" s="315">
        <f>G141</f>
        <v>48.1</v>
      </c>
    </row>
    <row r="141" spans="1:7" ht="54.75" customHeight="1">
      <c r="A141" s="308"/>
      <c r="B141" s="313" t="s">
        <v>440</v>
      </c>
      <c r="C141" s="314" t="s">
        <v>201</v>
      </c>
      <c r="D141" s="314" t="s">
        <v>365</v>
      </c>
      <c r="E141" s="314" t="s">
        <v>811</v>
      </c>
      <c r="F141" s="314" t="s">
        <v>443</v>
      </c>
      <c r="G141" s="315">
        <v>48.1</v>
      </c>
    </row>
    <row r="142" spans="1:7" ht="18.75" customHeight="1">
      <c r="A142" s="308"/>
      <c r="B142" s="309" t="s">
        <v>360</v>
      </c>
      <c r="C142" s="310" t="s">
        <v>201</v>
      </c>
      <c r="D142" s="310" t="s">
        <v>361</v>
      </c>
      <c r="E142" s="310"/>
      <c r="F142" s="310"/>
      <c r="G142" s="311">
        <f>G143</f>
        <v>121522.7</v>
      </c>
    </row>
    <row r="143" spans="1:7" ht="27.75" customHeight="1">
      <c r="A143" s="308"/>
      <c r="B143" s="318" t="s">
        <v>696</v>
      </c>
      <c r="C143" s="314" t="s">
        <v>201</v>
      </c>
      <c r="D143" s="314" t="s">
        <v>361</v>
      </c>
      <c r="E143" s="314" t="s">
        <v>516</v>
      </c>
      <c r="F143" s="314"/>
      <c r="G143" s="315">
        <f>G144</f>
        <v>121522.7</v>
      </c>
    </row>
    <row r="144" spans="1:7" ht="18.75" customHeight="1">
      <c r="A144" s="308"/>
      <c r="B144" s="318" t="s">
        <v>599</v>
      </c>
      <c r="C144" s="314" t="s">
        <v>201</v>
      </c>
      <c r="D144" s="314" t="s">
        <v>361</v>
      </c>
      <c r="E144" s="314" t="s">
        <v>516</v>
      </c>
      <c r="F144" s="314"/>
      <c r="G144" s="315">
        <f>G146+G150+G153+G156</f>
        <v>121522.7</v>
      </c>
    </row>
    <row r="145" spans="1:7" ht="16.5" customHeight="1">
      <c r="A145" s="308"/>
      <c r="B145" s="313" t="s">
        <v>600</v>
      </c>
      <c r="C145" s="314" t="s">
        <v>201</v>
      </c>
      <c r="D145" s="314" t="s">
        <v>361</v>
      </c>
      <c r="E145" s="314" t="s">
        <v>520</v>
      </c>
      <c r="F145" s="314"/>
      <c r="G145" s="315">
        <f>G146</f>
        <v>16447.7</v>
      </c>
    </row>
    <row r="146" spans="1:7" ht="54" customHeight="1">
      <c r="A146" s="308"/>
      <c r="B146" s="313" t="s">
        <v>597</v>
      </c>
      <c r="C146" s="314" t="s">
        <v>201</v>
      </c>
      <c r="D146" s="314" t="s">
        <v>361</v>
      </c>
      <c r="E146" s="314" t="s">
        <v>521</v>
      </c>
      <c r="F146" s="314"/>
      <c r="G146" s="315">
        <f>G147+G148+G149</f>
        <v>16447.7</v>
      </c>
    </row>
    <row r="147" spans="1:7" ht="54" customHeight="1">
      <c r="A147" s="308"/>
      <c r="B147" s="316" t="s">
        <v>440</v>
      </c>
      <c r="C147" s="314" t="s">
        <v>201</v>
      </c>
      <c r="D147" s="314" t="s">
        <v>361</v>
      </c>
      <c r="E147" s="314" t="s">
        <v>521</v>
      </c>
      <c r="F147" s="314" t="s">
        <v>443</v>
      </c>
      <c r="G147" s="315">
        <v>2500</v>
      </c>
    </row>
    <row r="148" spans="1:7" ht="27" customHeight="1">
      <c r="A148" s="308"/>
      <c r="B148" s="316" t="s">
        <v>441</v>
      </c>
      <c r="C148" s="314" t="s">
        <v>201</v>
      </c>
      <c r="D148" s="314" t="s">
        <v>361</v>
      </c>
      <c r="E148" s="314" t="s">
        <v>521</v>
      </c>
      <c r="F148" s="314" t="s">
        <v>444</v>
      </c>
      <c r="G148" s="315">
        <f>13047.7-400</f>
        <v>12647.7</v>
      </c>
    </row>
    <row r="149" spans="1:7" ht="18.75" customHeight="1">
      <c r="A149" s="308"/>
      <c r="B149" s="316" t="s">
        <v>442</v>
      </c>
      <c r="C149" s="314" t="s">
        <v>201</v>
      </c>
      <c r="D149" s="314" t="s">
        <v>361</v>
      </c>
      <c r="E149" s="314" t="s">
        <v>521</v>
      </c>
      <c r="F149" s="314" t="s">
        <v>445</v>
      </c>
      <c r="G149" s="315">
        <v>1300</v>
      </c>
    </row>
    <row r="150" spans="1:7" ht="94.5" customHeight="1">
      <c r="A150" s="308"/>
      <c r="B150" s="329" t="s">
        <v>601</v>
      </c>
      <c r="C150" s="314" t="s">
        <v>201</v>
      </c>
      <c r="D150" s="314" t="s">
        <v>361</v>
      </c>
      <c r="E150" s="314" t="s">
        <v>522</v>
      </c>
      <c r="F150" s="314"/>
      <c r="G150" s="315">
        <f>G151+G152</f>
        <v>97857</v>
      </c>
    </row>
    <row r="151" spans="1:7" ht="51" customHeight="1">
      <c r="A151" s="308"/>
      <c r="B151" s="316" t="s">
        <v>440</v>
      </c>
      <c r="C151" s="314" t="s">
        <v>201</v>
      </c>
      <c r="D151" s="314" t="s">
        <v>361</v>
      </c>
      <c r="E151" s="314" t="s">
        <v>522</v>
      </c>
      <c r="F151" s="314" t="s">
        <v>443</v>
      </c>
      <c r="G151" s="315">
        <v>95732.618</v>
      </c>
    </row>
    <row r="152" spans="1:7" ht="27" customHeight="1">
      <c r="A152" s="308"/>
      <c r="B152" s="316" t="s">
        <v>441</v>
      </c>
      <c r="C152" s="314" t="s">
        <v>201</v>
      </c>
      <c r="D152" s="314" t="s">
        <v>361</v>
      </c>
      <c r="E152" s="314" t="s">
        <v>522</v>
      </c>
      <c r="F152" s="314" t="s">
        <v>444</v>
      </c>
      <c r="G152" s="315">
        <v>2124.382</v>
      </c>
    </row>
    <row r="153" spans="1:7" ht="57" customHeight="1">
      <c r="A153" s="308"/>
      <c r="B153" s="329" t="s">
        <v>602</v>
      </c>
      <c r="C153" s="314" t="s">
        <v>201</v>
      </c>
      <c r="D153" s="314" t="s">
        <v>361</v>
      </c>
      <c r="E153" s="314" t="s">
        <v>523</v>
      </c>
      <c r="F153" s="319"/>
      <c r="G153" s="315">
        <f>G154+G155</f>
        <v>6478</v>
      </c>
    </row>
    <row r="154" spans="1:7" ht="26.25" customHeight="1">
      <c r="A154" s="308"/>
      <c r="B154" s="316" t="s">
        <v>441</v>
      </c>
      <c r="C154" s="314" t="s">
        <v>201</v>
      </c>
      <c r="D154" s="314" t="s">
        <v>361</v>
      </c>
      <c r="E154" s="314" t="s">
        <v>523</v>
      </c>
      <c r="F154" s="314" t="s">
        <v>444</v>
      </c>
      <c r="G154" s="315">
        <v>5748</v>
      </c>
    </row>
    <row r="155" spans="1:7" ht="18.75" customHeight="1">
      <c r="A155" s="308"/>
      <c r="B155" s="313" t="s">
        <v>151</v>
      </c>
      <c r="C155" s="314" t="s">
        <v>201</v>
      </c>
      <c r="D155" s="314" t="s">
        <v>361</v>
      </c>
      <c r="E155" s="314" t="s">
        <v>523</v>
      </c>
      <c r="F155" s="314" t="s">
        <v>152</v>
      </c>
      <c r="G155" s="315">
        <v>730</v>
      </c>
    </row>
    <row r="156" spans="1:7" ht="58.5" customHeight="1">
      <c r="A156" s="308"/>
      <c r="B156" s="313" t="s">
        <v>603</v>
      </c>
      <c r="C156" s="314" t="s">
        <v>201</v>
      </c>
      <c r="D156" s="314" t="s">
        <v>361</v>
      </c>
      <c r="E156" s="314" t="s">
        <v>524</v>
      </c>
      <c r="F156" s="314"/>
      <c r="G156" s="315">
        <f>G157</f>
        <v>740</v>
      </c>
    </row>
    <row r="157" spans="1:7" ht="54.75" customHeight="1">
      <c r="A157" s="308"/>
      <c r="B157" s="316" t="s">
        <v>440</v>
      </c>
      <c r="C157" s="314" t="s">
        <v>201</v>
      </c>
      <c r="D157" s="314" t="s">
        <v>361</v>
      </c>
      <c r="E157" s="314" t="s">
        <v>524</v>
      </c>
      <c r="F157" s="314" t="s">
        <v>443</v>
      </c>
      <c r="G157" s="315">
        <v>740</v>
      </c>
    </row>
    <row r="158" spans="1:7" ht="18" customHeight="1">
      <c r="A158" s="308"/>
      <c r="B158" s="312" t="s">
        <v>328</v>
      </c>
      <c r="C158" s="310" t="s">
        <v>201</v>
      </c>
      <c r="D158" s="310" t="s">
        <v>362</v>
      </c>
      <c r="E158" s="319"/>
      <c r="F158" s="319"/>
      <c r="G158" s="311">
        <f>G160</f>
        <v>600</v>
      </c>
    </row>
    <row r="159" spans="1:7" ht="29.25" customHeight="1">
      <c r="A159" s="308"/>
      <c r="B159" s="316" t="s">
        <v>697</v>
      </c>
      <c r="C159" s="314" t="s">
        <v>201</v>
      </c>
      <c r="D159" s="314" t="s">
        <v>362</v>
      </c>
      <c r="E159" s="314" t="s">
        <v>516</v>
      </c>
      <c r="F159" s="310"/>
      <c r="G159" s="315">
        <f>G160</f>
        <v>600</v>
      </c>
    </row>
    <row r="160" spans="1:7" ht="30" customHeight="1">
      <c r="A160" s="308"/>
      <c r="B160" s="316" t="s">
        <v>604</v>
      </c>
      <c r="C160" s="314" t="s">
        <v>201</v>
      </c>
      <c r="D160" s="314" t="s">
        <v>362</v>
      </c>
      <c r="E160" s="314" t="s">
        <v>516</v>
      </c>
      <c r="F160" s="314"/>
      <c r="G160" s="315">
        <f>G162</f>
        <v>600</v>
      </c>
    </row>
    <row r="161" spans="1:7" ht="30" customHeight="1">
      <c r="A161" s="308"/>
      <c r="B161" s="316" t="s">
        <v>605</v>
      </c>
      <c r="C161" s="314" t="s">
        <v>201</v>
      </c>
      <c r="D161" s="314" t="s">
        <v>362</v>
      </c>
      <c r="E161" s="314" t="s">
        <v>712</v>
      </c>
      <c r="F161" s="314"/>
      <c r="G161" s="315">
        <f>G163</f>
        <v>600</v>
      </c>
    </row>
    <row r="162" spans="1:7" ht="43.5" customHeight="1">
      <c r="A162" s="308"/>
      <c r="B162" s="316" t="s">
        <v>606</v>
      </c>
      <c r="C162" s="314" t="s">
        <v>201</v>
      </c>
      <c r="D162" s="314" t="s">
        <v>362</v>
      </c>
      <c r="E162" s="314" t="s">
        <v>525</v>
      </c>
      <c r="F162" s="314"/>
      <c r="G162" s="315">
        <f>G163</f>
        <v>600</v>
      </c>
    </row>
    <row r="163" spans="1:7" ht="27.75" customHeight="1">
      <c r="A163" s="308"/>
      <c r="B163" s="316" t="s">
        <v>441</v>
      </c>
      <c r="C163" s="314" t="s">
        <v>201</v>
      </c>
      <c r="D163" s="314" t="s">
        <v>362</v>
      </c>
      <c r="E163" s="314" t="s">
        <v>525</v>
      </c>
      <c r="F163" s="314" t="s">
        <v>444</v>
      </c>
      <c r="G163" s="315">
        <f>500+100</f>
        <v>600</v>
      </c>
    </row>
    <row r="164" spans="1:7" ht="20.25" customHeight="1">
      <c r="A164" s="308"/>
      <c r="B164" s="312" t="s">
        <v>94</v>
      </c>
      <c r="C164" s="310" t="s">
        <v>201</v>
      </c>
      <c r="D164" s="310" t="s">
        <v>95</v>
      </c>
      <c r="E164" s="310"/>
      <c r="F164" s="310"/>
      <c r="G164" s="311">
        <f>G165</f>
        <v>767</v>
      </c>
    </row>
    <row r="165" spans="1:7" ht="29.25" customHeight="1">
      <c r="A165" s="308"/>
      <c r="B165" s="316" t="s">
        <v>696</v>
      </c>
      <c r="C165" s="314" t="s">
        <v>201</v>
      </c>
      <c r="D165" s="314" t="s">
        <v>95</v>
      </c>
      <c r="E165" s="314" t="s">
        <v>516</v>
      </c>
      <c r="F165" s="314"/>
      <c r="G165" s="315">
        <f>G166+G173</f>
        <v>767</v>
      </c>
    </row>
    <row r="166" spans="1:7" ht="15.75" customHeight="1">
      <c r="A166" s="308"/>
      <c r="B166" s="316" t="s">
        <v>599</v>
      </c>
      <c r="C166" s="314" t="s">
        <v>201</v>
      </c>
      <c r="D166" s="314" t="s">
        <v>95</v>
      </c>
      <c r="E166" s="314" t="s">
        <v>516</v>
      </c>
      <c r="F166" s="314"/>
      <c r="G166" s="315">
        <f>G167</f>
        <v>497</v>
      </c>
    </row>
    <row r="167" spans="1:7" ht="18" customHeight="1">
      <c r="A167" s="308"/>
      <c r="B167" s="316" t="s">
        <v>607</v>
      </c>
      <c r="C167" s="314" t="s">
        <v>201</v>
      </c>
      <c r="D167" s="314" t="s">
        <v>95</v>
      </c>
      <c r="E167" s="314" t="s">
        <v>520</v>
      </c>
      <c r="F167" s="314"/>
      <c r="G167" s="315">
        <f>G168+G170</f>
        <v>497</v>
      </c>
    </row>
    <row r="168" spans="1:7" ht="43.5" customHeight="1">
      <c r="A168" s="308"/>
      <c r="B168" s="316" t="s">
        <v>608</v>
      </c>
      <c r="C168" s="314" t="s">
        <v>201</v>
      </c>
      <c r="D168" s="314" t="s">
        <v>95</v>
      </c>
      <c r="E168" s="314" t="s">
        <v>526</v>
      </c>
      <c r="F168" s="314"/>
      <c r="G168" s="315">
        <f>G169</f>
        <v>36</v>
      </c>
    </row>
    <row r="169" spans="1:7" ht="27.75" customHeight="1">
      <c r="A169" s="308"/>
      <c r="B169" s="316" t="s">
        <v>441</v>
      </c>
      <c r="C169" s="314" t="s">
        <v>201</v>
      </c>
      <c r="D169" s="314" t="s">
        <v>95</v>
      </c>
      <c r="E169" s="314" t="s">
        <v>526</v>
      </c>
      <c r="F169" s="314" t="s">
        <v>444</v>
      </c>
      <c r="G169" s="315">
        <v>36</v>
      </c>
    </row>
    <row r="170" spans="1:7" ht="43.5" customHeight="1">
      <c r="A170" s="308"/>
      <c r="B170" s="316" t="s">
        <v>608</v>
      </c>
      <c r="C170" s="314" t="s">
        <v>201</v>
      </c>
      <c r="D170" s="314" t="s">
        <v>95</v>
      </c>
      <c r="E170" s="314" t="s">
        <v>568</v>
      </c>
      <c r="F170" s="314"/>
      <c r="G170" s="315">
        <f>G171+G172</f>
        <v>461</v>
      </c>
    </row>
    <row r="171" spans="1:7" ht="27.75" customHeight="1">
      <c r="A171" s="308"/>
      <c r="B171" s="316" t="s">
        <v>441</v>
      </c>
      <c r="C171" s="314" t="s">
        <v>201</v>
      </c>
      <c r="D171" s="314" t="s">
        <v>95</v>
      </c>
      <c r="E171" s="314" t="s">
        <v>568</v>
      </c>
      <c r="F171" s="314" t="s">
        <v>444</v>
      </c>
      <c r="G171" s="315">
        <v>400</v>
      </c>
    </row>
    <row r="172" spans="1:7" ht="27.75" customHeight="1">
      <c r="A172" s="308"/>
      <c r="B172" s="316" t="s">
        <v>103</v>
      </c>
      <c r="C172" s="314" t="s">
        <v>201</v>
      </c>
      <c r="D172" s="314" t="s">
        <v>95</v>
      </c>
      <c r="E172" s="314" t="s">
        <v>568</v>
      </c>
      <c r="F172" s="314" t="s">
        <v>444</v>
      </c>
      <c r="G172" s="315">
        <v>61</v>
      </c>
    </row>
    <row r="173" spans="1:7" ht="30.75" customHeight="1">
      <c r="A173" s="308"/>
      <c r="B173" s="316" t="s">
        <v>609</v>
      </c>
      <c r="C173" s="314" t="s">
        <v>201</v>
      </c>
      <c r="D173" s="314" t="s">
        <v>95</v>
      </c>
      <c r="E173" s="314" t="s">
        <v>516</v>
      </c>
      <c r="F173" s="314"/>
      <c r="G173" s="315">
        <f>G174</f>
        <v>270</v>
      </c>
    </row>
    <row r="174" spans="1:7" ht="31.5" customHeight="1">
      <c r="A174" s="308"/>
      <c r="B174" s="316" t="s">
        <v>610</v>
      </c>
      <c r="C174" s="314" t="s">
        <v>201</v>
      </c>
      <c r="D174" s="314" t="s">
        <v>95</v>
      </c>
      <c r="E174" s="314" t="s">
        <v>527</v>
      </c>
      <c r="F174" s="314"/>
      <c r="G174" s="315">
        <f>G175+G177</f>
        <v>270</v>
      </c>
    </row>
    <row r="175" spans="1:7" ht="45" customHeight="1">
      <c r="A175" s="321"/>
      <c r="B175" s="316" t="s">
        <v>606</v>
      </c>
      <c r="C175" s="314" t="s">
        <v>201</v>
      </c>
      <c r="D175" s="314" t="s">
        <v>95</v>
      </c>
      <c r="E175" s="314" t="s">
        <v>569</v>
      </c>
      <c r="F175" s="314"/>
      <c r="G175" s="315">
        <f>G176</f>
        <v>70</v>
      </c>
    </row>
    <row r="176" spans="1:7" ht="28.5" customHeight="1">
      <c r="A176" s="321"/>
      <c r="B176" s="316" t="s">
        <v>441</v>
      </c>
      <c r="C176" s="314" t="s">
        <v>201</v>
      </c>
      <c r="D176" s="314" t="s">
        <v>95</v>
      </c>
      <c r="E176" s="314" t="s">
        <v>569</v>
      </c>
      <c r="F176" s="314" t="s">
        <v>444</v>
      </c>
      <c r="G176" s="315">
        <v>70</v>
      </c>
    </row>
    <row r="177" spans="1:7" ht="44.25" customHeight="1">
      <c r="A177" s="308"/>
      <c r="B177" s="316" t="s">
        <v>606</v>
      </c>
      <c r="C177" s="314" t="s">
        <v>201</v>
      </c>
      <c r="D177" s="314" t="s">
        <v>95</v>
      </c>
      <c r="E177" s="314" t="s">
        <v>528</v>
      </c>
      <c r="F177" s="314"/>
      <c r="G177" s="315">
        <f>G178</f>
        <v>200</v>
      </c>
    </row>
    <row r="178" spans="1:7" ht="25.5">
      <c r="A178" s="308"/>
      <c r="B178" s="316" t="s">
        <v>441</v>
      </c>
      <c r="C178" s="314" t="s">
        <v>201</v>
      </c>
      <c r="D178" s="314" t="s">
        <v>95</v>
      </c>
      <c r="E178" s="314" t="s">
        <v>528</v>
      </c>
      <c r="F178" s="314" t="s">
        <v>444</v>
      </c>
      <c r="G178" s="315">
        <v>200</v>
      </c>
    </row>
    <row r="179" spans="1:7" ht="15" customHeight="1">
      <c r="A179" s="308"/>
      <c r="B179" s="312" t="s">
        <v>96</v>
      </c>
      <c r="C179" s="310" t="s">
        <v>201</v>
      </c>
      <c r="D179" s="310" t="s">
        <v>97</v>
      </c>
      <c r="E179" s="310"/>
      <c r="F179" s="310"/>
      <c r="G179" s="311">
        <f>G180</f>
        <v>1400</v>
      </c>
    </row>
    <row r="180" spans="1:7" ht="28.5" customHeight="1">
      <c r="A180" s="308"/>
      <c r="B180" s="318" t="s">
        <v>665</v>
      </c>
      <c r="C180" s="314" t="s">
        <v>201</v>
      </c>
      <c r="D180" s="314" t="s">
        <v>97</v>
      </c>
      <c r="E180" s="314" t="s">
        <v>570</v>
      </c>
      <c r="F180" s="314"/>
      <c r="G180" s="315">
        <f>G181</f>
        <v>1400</v>
      </c>
    </row>
    <row r="181" spans="1:7" ht="31.5" customHeight="1">
      <c r="A181" s="308"/>
      <c r="B181" s="318" t="s">
        <v>644</v>
      </c>
      <c r="C181" s="314" t="s">
        <v>201</v>
      </c>
      <c r="D181" s="314" t="s">
        <v>97</v>
      </c>
      <c r="E181" s="314" t="s">
        <v>571</v>
      </c>
      <c r="F181" s="314"/>
      <c r="G181" s="315">
        <f>G183</f>
        <v>1400</v>
      </c>
    </row>
    <row r="182" spans="1:7" ht="30" customHeight="1">
      <c r="A182" s="308"/>
      <c r="B182" s="318" t="s">
        <v>645</v>
      </c>
      <c r="C182" s="314" t="s">
        <v>201</v>
      </c>
      <c r="D182" s="314" t="s">
        <v>97</v>
      </c>
      <c r="E182" s="314" t="s">
        <v>735</v>
      </c>
      <c r="F182" s="314"/>
      <c r="G182" s="315">
        <f>G183</f>
        <v>1400</v>
      </c>
    </row>
    <row r="183" spans="1:7" ht="44.25" customHeight="1">
      <c r="A183" s="308"/>
      <c r="B183" s="318" t="s">
        <v>606</v>
      </c>
      <c r="C183" s="314" t="s">
        <v>201</v>
      </c>
      <c r="D183" s="314" t="s">
        <v>97</v>
      </c>
      <c r="E183" s="314" t="s">
        <v>572</v>
      </c>
      <c r="F183" s="314"/>
      <c r="G183" s="315">
        <f>G184</f>
        <v>1400</v>
      </c>
    </row>
    <row r="184" spans="1:7" ht="33" customHeight="1">
      <c r="A184" s="308"/>
      <c r="B184" s="313" t="s">
        <v>103</v>
      </c>
      <c r="C184" s="314" t="s">
        <v>201</v>
      </c>
      <c r="D184" s="314" t="s">
        <v>97</v>
      </c>
      <c r="E184" s="314" t="s">
        <v>572</v>
      </c>
      <c r="F184" s="314" t="s">
        <v>150</v>
      </c>
      <c r="G184" s="315">
        <v>1400</v>
      </c>
    </row>
    <row r="185" spans="1:7" ht="17.25" customHeight="1">
      <c r="A185" s="321"/>
      <c r="B185" s="317" t="s">
        <v>301</v>
      </c>
      <c r="C185" s="310" t="s">
        <v>201</v>
      </c>
      <c r="D185" s="310" t="s">
        <v>326</v>
      </c>
      <c r="E185" s="328"/>
      <c r="F185" s="328"/>
      <c r="G185" s="311">
        <f>G186</f>
        <v>9457.505</v>
      </c>
    </row>
    <row r="186" spans="1:7" ht="29.25" customHeight="1">
      <c r="A186" s="321"/>
      <c r="B186" s="318" t="s">
        <v>665</v>
      </c>
      <c r="C186" s="314" t="s">
        <v>201</v>
      </c>
      <c r="D186" s="314" t="s">
        <v>326</v>
      </c>
      <c r="E186" s="314" t="s">
        <v>570</v>
      </c>
      <c r="F186" s="319"/>
      <c r="G186" s="315">
        <f>G187</f>
        <v>9457.505</v>
      </c>
    </row>
    <row r="187" spans="1:7" ht="17.25" customHeight="1">
      <c r="A187" s="321"/>
      <c r="B187" s="318" t="s">
        <v>647</v>
      </c>
      <c r="C187" s="314" t="s">
        <v>201</v>
      </c>
      <c r="D187" s="314" t="s">
        <v>326</v>
      </c>
      <c r="E187" s="314" t="s">
        <v>663</v>
      </c>
      <c r="F187" s="314"/>
      <c r="G187" s="315">
        <f>G189</f>
        <v>9457.505</v>
      </c>
    </row>
    <row r="188" spans="1:7" ht="44.25" customHeight="1">
      <c r="A188" s="321"/>
      <c r="B188" s="318" t="s">
        <v>648</v>
      </c>
      <c r="C188" s="314" t="s">
        <v>201</v>
      </c>
      <c r="D188" s="314" t="s">
        <v>326</v>
      </c>
      <c r="E188" s="314" t="s">
        <v>736</v>
      </c>
      <c r="F188" s="314"/>
      <c r="G188" s="315">
        <f>G190</f>
        <v>9457.505</v>
      </c>
    </row>
    <row r="189" spans="1:7" ht="57" customHeight="1">
      <c r="A189" s="321"/>
      <c r="B189" s="318" t="s">
        <v>650</v>
      </c>
      <c r="C189" s="314" t="s">
        <v>201</v>
      </c>
      <c r="D189" s="314" t="s">
        <v>326</v>
      </c>
      <c r="E189" s="314" t="s">
        <v>573</v>
      </c>
      <c r="F189" s="314"/>
      <c r="G189" s="315">
        <f>G188</f>
        <v>9457.505</v>
      </c>
    </row>
    <row r="190" spans="1:7" ht="31.5" customHeight="1">
      <c r="A190" s="321"/>
      <c r="B190" s="313" t="s">
        <v>103</v>
      </c>
      <c r="C190" s="314" t="s">
        <v>201</v>
      </c>
      <c r="D190" s="314" t="s">
        <v>326</v>
      </c>
      <c r="E190" s="314" t="s">
        <v>573</v>
      </c>
      <c r="F190" s="314" t="s">
        <v>150</v>
      </c>
      <c r="G190" s="315">
        <f>9957.505-1500+1000</f>
        <v>9457.505</v>
      </c>
    </row>
    <row r="191" spans="1:7" ht="18" customHeight="1">
      <c r="A191" s="308"/>
      <c r="B191" s="309" t="s">
        <v>99</v>
      </c>
      <c r="C191" s="310" t="s">
        <v>201</v>
      </c>
      <c r="D191" s="310">
        <v>1001</v>
      </c>
      <c r="E191" s="310"/>
      <c r="F191" s="310"/>
      <c r="G191" s="311">
        <f>G192</f>
        <v>2476.262</v>
      </c>
    </row>
    <row r="192" spans="1:7" ht="29.25" customHeight="1">
      <c r="A192" s="308"/>
      <c r="B192" s="318" t="s">
        <v>666</v>
      </c>
      <c r="C192" s="314" t="s">
        <v>201</v>
      </c>
      <c r="D192" s="314">
        <v>1001</v>
      </c>
      <c r="E192" s="314" t="s">
        <v>529</v>
      </c>
      <c r="F192" s="314"/>
      <c r="G192" s="315">
        <f>G193</f>
        <v>2476.262</v>
      </c>
    </row>
    <row r="193" spans="1:7" ht="27.75" customHeight="1">
      <c r="A193" s="308"/>
      <c r="B193" s="318" t="s">
        <v>651</v>
      </c>
      <c r="C193" s="314" t="s">
        <v>201</v>
      </c>
      <c r="D193" s="314" t="s">
        <v>100</v>
      </c>
      <c r="E193" s="314" t="s">
        <v>574</v>
      </c>
      <c r="F193" s="314"/>
      <c r="G193" s="315">
        <f>G194</f>
        <v>2476.262</v>
      </c>
    </row>
    <row r="194" spans="1:7" ht="31.5" customHeight="1">
      <c r="A194" s="308"/>
      <c r="B194" s="318" t="s">
        <v>575</v>
      </c>
      <c r="C194" s="314" t="s">
        <v>201</v>
      </c>
      <c r="D194" s="314" t="s">
        <v>100</v>
      </c>
      <c r="E194" s="314" t="s">
        <v>576</v>
      </c>
      <c r="F194" s="314"/>
      <c r="G194" s="315">
        <f>G195</f>
        <v>2476.262</v>
      </c>
    </row>
    <row r="195" spans="1:7" ht="18.75" customHeight="1">
      <c r="A195" s="321"/>
      <c r="B195" s="313" t="s">
        <v>151</v>
      </c>
      <c r="C195" s="314" t="s">
        <v>201</v>
      </c>
      <c r="D195" s="314">
        <v>1001</v>
      </c>
      <c r="E195" s="314" t="s">
        <v>576</v>
      </c>
      <c r="F195" s="314" t="s">
        <v>152</v>
      </c>
      <c r="G195" s="315">
        <f>2476.262</f>
        <v>2476.262</v>
      </c>
    </row>
    <row r="196" spans="1:7" ht="17.25" customHeight="1">
      <c r="A196" s="308"/>
      <c r="B196" s="309" t="s">
        <v>425</v>
      </c>
      <c r="C196" s="310" t="s">
        <v>201</v>
      </c>
      <c r="D196" s="310">
        <v>1003</v>
      </c>
      <c r="E196" s="310"/>
      <c r="F196" s="310"/>
      <c r="G196" s="311">
        <f>G197</f>
        <v>9877</v>
      </c>
    </row>
    <row r="197" spans="1:7" ht="28.5" customHeight="1">
      <c r="A197" s="308"/>
      <c r="B197" s="318" t="s">
        <v>666</v>
      </c>
      <c r="C197" s="314" t="s">
        <v>201</v>
      </c>
      <c r="D197" s="314" t="s">
        <v>427</v>
      </c>
      <c r="E197" s="314" t="s">
        <v>529</v>
      </c>
      <c r="F197" s="314"/>
      <c r="G197" s="315">
        <f>G198</f>
        <v>9877</v>
      </c>
    </row>
    <row r="198" spans="1:7" ht="18.75" customHeight="1">
      <c r="A198" s="327"/>
      <c r="B198" s="318" t="s">
        <v>612</v>
      </c>
      <c r="C198" s="314" t="s">
        <v>201</v>
      </c>
      <c r="D198" s="314" t="s">
        <v>427</v>
      </c>
      <c r="E198" s="314" t="s">
        <v>574</v>
      </c>
      <c r="F198" s="314"/>
      <c r="G198" s="315">
        <f>G199</f>
        <v>9877</v>
      </c>
    </row>
    <row r="199" spans="1:7" ht="42.75" customHeight="1">
      <c r="A199" s="308"/>
      <c r="B199" s="313" t="s">
        <v>652</v>
      </c>
      <c r="C199" s="314" t="s">
        <v>201</v>
      </c>
      <c r="D199" s="314" t="s">
        <v>427</v>
      </c>
      <c r="E199" s="314" t="s">
        <v>577</v>
      </c>
      <c r="F199" s="314"/>
      <c r="G199" s="315">
        <f>G200+G201</f>
        <v>9877</v>
      </c>
    </row>
    <row r="200" spans="1:7" ht="28.5" customHeight="1">
      <c r="A200" s="308"/>
      <c r="B200" s="316" t="s">
        <v>441</v>
      </c>
      <c r="C200" s="314" t="s">
        <v>201</v>
      </c>
      <c r="D200" s="314" t="s">
        <v>427</v>
      </c>
      <c r="E200" s="314" t="s">
        <v>577</v>
      </c>
      <c r="F200" s="314" t="s">
        <v>444</v>
      </c>
      <c r="G200" s="315">
        <v>737</v>
      </c>
    </row>
    <row r="201" spans="1:7" ht="17.25" customHeight="1">
      <c r="A201" s="308"/>
      <c r="B201" s="313" t="s">
        <v>151</v>
      </c>
      <c r="C201" s="314" t="s">
        <v>201</v>
      </c>
      <c r="D201" s="314" t="s">
        <v>427</v>
      </c>
      <c r="E201" s="314" t="s">
        <v>577</v>
      </c>
      <c r="F201" s="314" t="s">
        <v>152</v>
      </c>
      <c r="G201" s="315">
        <v>9140</v>
      </c>
    </row>
    <row r="202" spans="1:7" ht="16.5" customHeight="1">
      <c r="A202" s="308"/>
      <c r="B202" s="317" t="s">
        <v>127</v>
      </c>
      <c r="C202" s="310" t="s">
        <v>201</v>
      </c>
      <c r="D202" s="310" t="s">
        <v>426</v>
      </c>
      <c r="E202" s="310"/>
      <c r="F202" s="310"/>
      <c r="G202" s="311">
        <f>G203</f>
        <v>18297.6</v>
      </c>
    </row>
    <row r="203" spans="1:7" ht="16.5" customHeight="1">
      <c r="A203" s="308"/>
      <c r="B203" s="318" t="s">
        <v>373</v>
      </c>
      <c r="C203" s="314" t="s">
        <v>201</v>
      </c>
      <c r="D203" s="314" t="s">
        <v>426</v>
      </c>
      <c r="E203" s="314" t="s">
        <v>529</v>
      </c>
      <c r="F203" s="310"/>
      <c r="G203" s="315">
        <f>G204</f>
        <v>18297.6</v>
      </c>
    </row>
    <row r="204" spans="1:7" ht="18.75" customHeight="1">
      <c r="A204" s="308"/>
      <c r="B204" s="318" t="s">
        <v>611</v>
      </c>
      <c r="C204" s="314" t="s">
        <v>201</v>
      </c>
      <c r="D204" s="314" t="s">
        <v>426</v>
      </c>
      <c r="E204" s="314" t="s">
        <v>578</v>
      </c>
      <c r="F204" s="310"/>
      <c r="G204" s="315">
        <f>G208+G205+G214+G210</f>
        <v>18297.6</v>
      </c>
    </row>
    <row r="205" spans="1:7" ht="69.75" customHeight="1">
      <c r="A205" s="308"/>
      <c r="B205" s="345" t="s">
        <v>654</v>
      </c>
      <c r="C205" s="314" t="s">
        <v>201</v>
      </c>
      <c r="D205" s="314" t="s">
        <v>426</v>
      </c>
      <c r="E205" s="314" t="s">
        <v>531</v>
      </c>
      <c r="F205" s="314"/>
      <c r="G205" s="315">
        <f>G206+G207</f>
        <v>2732.8</v>
      </c>
    </row>
    <row r="206" spans="1:7" ht="28.5" customHeight="1">
      <c r="A206" s="308"/>
      <c r="B206" s="316" t="s">
        <v>441</v>
      </c>
      <c r="C206" s="314" t="s">
        <v>201</v>
      </c>
      <c r="D206" s="314" t="s">
        <v>426</v>
      </c>
      <c r="E206" s="314" t="s">
        <v>531</v>
      </c>
      <c r="F206" s="314" t="s">
        <v>444</v>
      </c>
      <c r="G206" s="315">
        <v>77</v>
      </c>
    </row>
    <row r="207" spans="1:7" ht="18.75" customHeight="1">
      <c r="A207" s="321"/>
      <c r="B207" s="313" t="s">
        <v>151</v>
      </c>
      <c r="C207" s="314" t="s">
        <v>201</v>
      </c>
      <c r="D207" s="314" t="s">
        <v>426</v>
      </c>
      <c r="E207" s="314" t="s">
        <v>531</v>
      </c>
      <c r="F207" s="314" t="s">
        <v>152</v>
      </c>
      <c r="G207" s="315">
        <v>2655.8</v>
      </c>
    </row>
    <row r="208" spans="1:7" ht="194.25" customHeight="1">
      <c r="A208" s="330"/>
      <c r="B208" s="342" t="s">
        <v>653</v>
      </c>
      <c r="C208" s="343" t="s">
        <v>201</v>
      </c>
      <c r="D208" s="314" t="s">
        <v>426</v>
      </c>
      <c r="E208" s="314" t="s">
        <v>579</v>
      </c>
      <c r="F208" s="314"/>
      <c r="G208" s="315">
        <f>G209</f>
        <v>15150</v>
      </c>
    </row>
    <row r="209" spans="1:7" ht="15" customHeight="1">
      <c r="A209" s="321"/>
      <c r="B209" s="344" t="s">
        <v>151</v>
      </c>
      <c r="C209" s="314" t="s">
        <v>201</v>
      </c>
      <c r="D209" s="314" t="s">
        <v>426</v>
      </c>
      <c r="E209" s="314" t="s">
        <v>579</v>
      </c>
      <c r="F209" s="314" t="s">
        <v>152</v>
      </c>
      <c r="G209" s="315">
        <v>15150</v>
      </c>
    </row>
    <row r="210" spans="1:7" ht="30.75" customHeight="1">
      <c r="A210" s="321"/>
      <c r="B210" s="325" t="s">
        <v>880</v>
      </c>
      <c r="C210" s="314" t="s">
        <v>201</v>
      </c>
      <c r="D210" s="314" t="s">
        <v>426</v>
      </c>
      <c r="E210" s="314" t="s">
        <v>580</v>
      </c>
      <c r="F210" s="314"/>
      <c r="G210" s="315">
        <f>G213</f>
        <v>72.2</v>
      </c>
    </row>
    <row r="211" spans="1:7" ht="69" customHeight="1" hidden="1">
      <c r="A211" s="308"/>
      <c r="B211" s="346" t="s">
        <v>655</v>
      </c>
      <c r="C211" s="314" t="s">
        <v>201</v>
      </c>
      <c r="D211" s="314" t="s">
        <v>426</v>
      </c>
      <c r="E211" s="314" t="s">
        <v>580</v>
      </c>
      <c r="F211" s="310"/>
      <c r="G211" s="315">
        <f>G213</f>
        <v>72.2</v>
      </c>
    </row>
    <row r="212" spans="1:7" ht="17.25" customHeight="1" hidden="1">
      <c r="A212" s="308"/>
      <c r="B212" s="347" t="s">
        <v>303</v>
      </c>
      <c r="C212" s="314"/>
      <c r="D212" s="314"/>
      <c r="E212" s="314"/>
      <c r="F212" s="310"/>
      <c r="G212" s="341">
        <f>G213</f>
        <v>72.2</v>
      </c>
    </row>
    <row r="213" spans="1:7" ht="20.25" customHeight="1">
      <c r="A213" s="321"/>
      <c r="B213" s="313" t="s">
        <v>151</v>
      </c>
      <c r="C213" s="314" t="s">
        <v>201</v>
      </c>
      <c r="D213" s="314" t="s">
        <v>426</v>
      </c>
      <c r="E213" s="314" t="s">
        <v>580</v>
      </c>
      <c r="F213" s="314" t="s">
        <v>152</v>
      </c>
      <c r="G213" s="315">
        <v>72.2</v>
      </c>
    </row>
    <row r="214" spans="1:7" ht="54" customHeight="1">
      <c r="A214" s="321"/>
      <c r="B214" s="325" t="s">
        <v>808</v>
      </c>
      <c r="C214" s="314" t="s">
        <v>201</v>
      </c>
      <c r="D214" s="314" t="s">
        <v>426</v>
      </c>
      <c r="E214" s="314" t="s">
        <v>809</v>
      </c>
      <c r="F214" s="314"/>
      <c r="G214" s="315">
        <f>G217</f>
        <v>342.6</v>
      </c>
    </row>
    <row r="215" spans="1:7" ht="69" customHeight="1" hidden="1">
      <c r="A215" s="308"/>
      <c r="B215" s="346" t="s">
        <v>655</v>
      </c>
      <c r="C215" s="314" t="s">
        <v>201</v>
      </c>
      <c r="D215" s="314" t="s">
        <v>426</v>
      </c>
      <c r="E215" s="314" t="s">
        <v>580</v>
      </c>
      <c r="F215" s="310"/>
      <c r="G215" s="315">
        <f>G217</f>
        <v>342.6</v>
      </c>
    </row>
    <row r="216" spans="1:7" ht="17.25" customHeight="1" hidden="1">
      <c r="A216" s="308"/>
      <c r="B216" s="347" t="s">
        <v>303</v>
      </c>
      <c r="C216" s="314"/>
      <c r="D216" s="314"/>
      <c r="E216" s="314"/>
      <c r="F216" s="310"/>
      <c r="G216" s="341">
        <f>G217</f>
        <v>342.6</v>
      </c>
    </row>
    <row r="217" spans="1:7" ht="20.25" customHeight="1">
      <c r="A217" s="321"/>
      <c r="B217" s="313" t="s">
        <v>151</v>
      </c>
      <c r="C217" s="314" t="s">
        <v>201</v>
      </c>
      <c r="D217" s="314" t="s">
        <v>426</v>
      </c>
      <c r="E217" s="314" t="s">
        <v>809</v>
      </c>
      <c r="F217" s="314" t="s">
        <v>152</v>
      </c>
      <c r="G217" s="315">
        <v>342.6</v>
      </c>
    </row>
    <row r="218" spans="1:7" ht="16.5" customHeight="1">
      <c r="A218" s="308"/>
      <c r="B218" s="309" t="s">
        <v>129</v>
      </c>
      <c r="C218" s="310" t="s">
        <v>201</v>
      </c>
      <c r="D218" s="310">
        <v>1006</v>
      </c>
      <c r="E218" s="310"/>
      <c r="F218" s="310"/>
      <c r="G218" s="311">
        <f>G219</f>
        <v>1227</v>
      </c>
    </row>
    <row r="219" spans="1:7" ht="32.25" customHeight="1">
      <c r="A219" s="308"/>
      <c r="B219" s="313" t="s">
        <v>698</v>
      </c>
      <c r="C219" s="314" t="s">
        <v>201</v>
      </c>
      <c r="D219" s="314" t="s">
        <v>204</v>
      </c>
      <c r="E219" s="314" t="s">
        <v>529</v>
      </c>
      <c r="F219" s="314"/>
      <c r="G219" s="315">
        <f>G220</f>
        <v>1227</v>
      </c>
    </row>
    <row r="220" spans="1:7" ht="28.5" customHeight="1">
      <c r="A220" s="308"/>
      <c r="B220" s="316" t="s">
        <v>656</v>
      </c>
      <c r="C220" s="314" t="s">
        <v>201</v>
      </c>
      <c r="D220" s="314">
        <v>1006</v>
      </c>
      <c r="E220" s="314" t="s">
        <v>574</v>
      </c>
      <c r="F220" s="314"/>
      <c r="G220" s="315">
        <f>G221+G223+G225+G227+G229</f>
        <v>1227</v>
      </c>
    </row>
    <row r="221" spans="1:7" ht="29.25" customHeight="1">
      <c r="A221" s="308"/>
      <c r="B221" s="316" t="s">
        <v>581</v>
      </c>
      <c r="C221" s="314" t="s">
        <v>201</v>
      </c>
      <c r="D221" s="314">
        <v>1006</v>
      </c>
      <c r="E221" s="314" t="s">
        <v>532</v>
      </c>
      <c r="F221" s="314"/>
      <c r="G221" s="315">
        <f>G222</f>
        <v>447</v>
      </c>
    </row>
    <row r="222" spans="1:7" ht="28.5" customHeight="1">
      <c r="A222" s="308"/>
      <c r="B222" s="316" t="s">
        <v>441</v>
      </c>
      <c r="C222" s="314" t="s">
        <v>201</v>
      </c>
      <c r="D222" s="314">
        <v>1006</v>
      </c>
      <c r="E222" s="314" t="s">
        <v>532</v>
      </c>
      <c r="F222" s="314" t="s">
        <v>444</v>
      </c>
      <c r="G222" s="315">
        <f>42+405</f>
        <v>447</v>
      </c>
    </row>
    <row r="223" spans="1:7" ht="42.75" customHeight="1">
      <c r="A223" s="308"/>
      <c r="B223" s="316" t="s">
        <v>582</v>
      </c>
      <c r="C223" s="314" t="s">
        <v>201</v>
      </c>
      <c r="D223" s="314" t="s">
        <v>204</v>
      </c>
      <c r="E223" s="314" t="s">
        <v>583</v>
      </c>
      <c r="F223" s="314"/>
      <c r="G223" s="315">
        <f>G224</f>
        <v>500</v>
      </c>
    </row>
    <row r="224" spans="1:7" ht="18" customHeight="1">
      <c r="A224" s="308"/>
      <c r="B224" s="316" t="s">
        <v>151</v>
      </c>
      <c r="C224" s="314" t="s">
        <v>201</v>
      </c>
      <c r="D224" s="314" t="s">
        <v>204</v>
      </c>
      <c r="E224" s="314" t="s">
        <v>583</v>
      </c>
      <c r="F224" s="314" t="s">
        <v>152</v>
      </c>
      <c r="G224" s="315">
        <f>300+200</f>
        <v>500</v>
      </c>
    </row>
    <row r="225" spans="1:7" ht="66.75" customHeight="1">
      <c r="A225" s="308"/>
      <c r="B225" s="316" t="s">
        <v>584</v>
      </c>
      <c r="C225" s="314" t="s">
        <v>201</v>
      </c>
      <c r="D225" s="314" t="s">
        <v>204</v>
      </c>
      <c r="E225" s="314" t="s">
        <v>585</v>
      </c>
      <c r="F225" s="314"/>
      <c r="G225" s="315">
        <f>G226</f>
        <v>200</v>
      </c>
    </row>
    <row r="226" spans="1:7" ht="27.75" customHeight="1">
      <c r="A226" s="308"/>
      <c r="B226" s="316" t="s">
        <v>441</v>
      </c>
      <c r="C226" s="314" t="s">
        <v>201</v>
      </c>
      <c r="D226" s="314" t="s">
        <v>204</v>
      </c>
      <c r="E226" s="314" t="s">
        <v>585</v>
      </c>
      <c r="F226" s="314" t="s">
        <v>444</v>
      </c>
      <c r="G226" s="315">
        <v>200</v>
      </c>
    </row>
    <row r="227" spans="1:7" ht="43.5" customHeight="1">
      <c r="A227" s="308"/>
      <c r="B227" s="316" t="s">
        <v>710</v>
      </c>
      <c r="C227" s="314" t="s">
        <v>201</v>
      </c>
      <c r="D227" s="314" t="s">
        <v>204</v>
      </c>
      <c r="E227" s="314" t="s">
        <v>711</v>
      </c>
      <c r="F227" s="314"/>
      <c r="G227" s="315">
        <f>G228</f>
        <v>30</v>
      </c>
    </row>
    <row r="228" spans="1:7" ht="18.75" customHeight="1">
      <c r="A228" s="308"/>
      <c r="B228" s="316" t="s">
        <v>151</v>
      </c>
      <c r="C228" s="314" t="s">
        <v>201</v>
      </c>
      <c r="D228" s="314" t="s">
        <v>204</v>
      </c>
      <c r="E228" s="314" t="s">
        <v>711</v>
      </c>
      <c r="F228" s="314" t="s">
        <v>152</v>
      </c>
      <c r="G228" s="315">
        <v>30</v>
      </c>
    </row>
    <row r="229" spans="1:7" ht="40.5" customHeight="1">
      <c r="A229" s="308"/>
      <c r="B229" s="316" t="s">
        <v>715</v>
      </c>
      <c r="C229" s="314" t="s">
        <v>201</v>
      </c>
      <c r="D229" s="314" t="s">
        <v>204</v>
      </c>
      <c r="E229" s="314" t="s">
        <v>586</v>
      </c>
      <c r="F229" s="314"/>
      <c r="G229" s="315">
        <f>G230</f>
        <v>50</v>
      </c>
    </row>
    <row r="230" spans="1:7" ht="17.25" customHeight="1">
      <c r="A230" s="308"/>
      <c r="B230" s="316" t="s">
        <v>151</v>
      </c>
      <c r="C230" s="314" t="s">
        <v>201</v>
      </c>
      <c r="D230" s="314" t="s">
        <v>204</v>
      </c>
      <c r="E230" s="314" t="s">
        <v>586</v>
      </c>
      <c r="F230" s="314" t="s">
        <v>152</v>
      </c>
      <c r="G230" s="315">
        <v>50</v>
      </c>
    </row>
    <row r="231" spans="1:7" ht="15.75" customHeight="1">
      <c r="A231" s="308"/>
      <c r="B231" s="317" t="s">
        <v>322</v>
      </c>
      <c r="C231" s="310" t="s">
        <v>201</v>
      </c>
      <c r="D231" s="310" t="s">
        <v>327</v>
      </c>
      <c r="E231" s="310"/>
      <c r="F231" s="310"/>
      <c r="G231" s="311">
        <f>G232</f>
        <v>500</v>
      </c>
    </row>
    <row r="232" spans="1:7" ht="29.25" customHeight="1">
      <c r="A232" s="308"/>
      <c r="B232" s="313" t="s">
        <v>677</v>
      </c>
      <c r="C232" s="314" t="s">
        <v>201</v>
      </c>
      <c r="D232" s="314" t="s">
        <v>327</v>
      </c>
      <c r="E232" s="314" t="s">
        <v>657</v>
      </c>
      <c r="F232" s="314"/>
      <c r="G232" s="315">
        <f>G234</f>
        <v>500</v>
      </c>
    </row>
    <row r="233" spans="1:7" ht="27" customHeight="1">
      <c r="A233" s="308"/>
      <c r="B233" s="313" t="s">
        <v>658</v>
      </c>
      <c r="C233" s="314" t="s">
        <v>201</v>
      </c>
      <c r="D233" s="314" t="s">
        <v>327</v>
      </c>
      <c r="E233" s="314" t="s">
        <v>688</v>
      </c>
      <c r="F233" s="314"/>
      <c r="G233" s="315">
        <f>G234</f>
        <v>500</v>
      </c>
    </row>
    <row r="234" spans="1:7" ht="43.5" customHeight="1">
      <c r="A234" s="308"/>
      <c r="B234" s="313" t="s">
        <v>659</v>
      </c>
      <c r="C234" s="314" t="s">
        <v>201</v>
      </c>
      <c r="D234" s="314" t="s">
        <v>327</v>
      </c>
      <c r="E234" s="314" t="s">
        <v>587</v>
      </c>
      <c r="F234" s="314"/>
      <c r="G234" s="315">
        <f>G235</f>
        <v>500</v>
      </c>
    </row>
    <row r="235" spans="1:7" ht="29.25" customHeight="1">
      <c r="A235" s="308"/>
      <c r="B235" s="316" t="s">
        <v>441</v>
      </c>
      <c r="C235" s="314" t="s">
        <v>201</v>
      </c>
      <c r="D235" s="314" t="s">
        <v>327</v>
      </c>
      <c r="E235" s="314" t="s">
        <v>587</v>
      </c>
      <c r="F235" s="314" t="s">
        <v>444</v>
      </c>
      <c r="G235" s="315">
        <v>500</v>
      </c>
    </row>
    <row r="236" spans="1:7" ht="18.75" customHeight="1">
      <c r="A236" s="308" t="s">
        <v>130</v>
      </c>
      <c r="B236" s="309" t="s">
        <v>350</v>
      </c>
      <c r="C236" s="310" t="s">
        <v>196</v>
      </c>
      <c r="D236" s="310"/>
      <c r="E236" s="310"/>
      <c r="F236" s="310"/>
      <c r="G236" s="311">
        <f>G237</f>
        <v>2853.2129999999997</v>
      </c>
    </row>
    <row r="237" spans="1:7" ht="18.75" customHeight="1">
      <c r="A237" s="308"/>
      <c r="B237" s="309" t="s">
        <v>351</v>
      </c>
      <c r="C237" s="310" t="s">
        <v>196</v>
      </c>
      <c r="D237" s="310" t="s">
        <v>352</v>
      </c>
      <c r="E237" s="310"/>
      <c r="F237" s="310"/>
      <c r="G237" s="315">
        <f>G238</f>
        <v>2853.2129999999997</v>
      </c>
    </row>
    <row r="238" spans="1:7" ht="17.25" customHeight="1">
      <c r="A238" s="308"/>
      <c r="B238" s="318" t="s">
        <v>614</v>
      </c>
      <c r="C238" s="314" t="s">
        <v>196</v>
      </c>
      <c r="D238" s="314" t="s">
        <v>352</v>
      </c>
      <c r="E238" s="314" t="s">
        <v>533</v>
      </c>
      <c r="F238" s="314"/>
      <c r="G238" s="315">
        <f>G239</f>
        <v>2853.2129999999997</v>
      </c>
    </row>
    <row r="239" spans="1:7" ht="54" customHeight="1">
      <c r="A239" s="308"/>
      <c r="B239" s="318" t="s">
        <v>594</v>
      </c>
      <c r="C239" s="314" t="s">
        <v>196</v>
      </c>
      <c r="D239" s="314" t="s">
        <v>352</v>
      </c>
      <c r="E239" s="314" t="s">
        <v>515</v>
      </c>
      <c r="F239" s="314"/>
      <c r="G239" s="315">
        <f>G240+G241+G242</f>
        <v>2853.2129999999997</v>
      </c>
    </row>
    <row r="240" spans="1:7" ht="54.75" customHeight="1">
      <c r="A240" s="308"/>
      <c r="B240" s="316" t="s">
        <v>440</v>
      </c>
      <c r="C240" s="314" t="s">
        <v>196</v>
      </c>
      <c r="D240" s="314" t="s">
        <v>352</v>
      </c>
      <c r="E240" s="314" t="s">
        <v>515</v>
      </c>
      <c r="F240" s="314" t="s">
        <v>443</v>
      </c>
      <c r="G240" s="315">
        <v>1779.213</v>
      </c>
    </row>
    <row r="241" spans="1:7" ht="29.25" customHeight="1">
      <c r="A241" s="308"/>
      <c r="B241" s="316" t="s">
        <v>441</v>
      </c>
      <c r="C241" s="314" t="s">
        <v>196</v>
      </c>
      <c r="D241" s="314" t="s">
        <v>352</v>
      </c>
      <c r="E241" s="314" t="s">
        <v>515</v>
      </c>
      <c r="F241" s="314" t="s">
        <v>444</v>
      </c>
      <c r="G241" s="315">
        <v>1072</v>
      </c>
    </row>
    <row r="242" spans="1:7" ht="15.75" customHeight="1">
      <c r="A242" s="308"/>
      <c r="B242" s="316" t="s">
        <v>442</v>
      </c>
      <c r="C242" s="314" t="s">
        <v>196</v>
      </c>
      <c r="D242" s="314" t="s">
        <v>352</v>
      </c>
      <c r="E242" s="314" t="s">
        <v>515</v>
      </c>
      <c r="F242" s="314" t="s">
        <v>445</v>
      </c>
      <c r="G242" s="315">
        <v>2</v>
      </c>
    </row>
    <row r="243" spans="1:7" ht="29.25" customHeight="1">
      <c r="A243" s="308" t="s">
        <v>353</v>
      </c>
      <c r="B243" s="309" t="s">
        <v>446</v>
      </c>
      <c r="C243" s="310" t="s">
        <v>354</v>
      </c>
      <c r="D243" s="310"/>
      <c r="E243" s="310"/>
      <c r="F243" s="310"/>
      <c r="G243" s="311">
        <f>G245+G250+G273+G277</f>
        <v>12820.393</v>
      </c>
    </row>
    <row r="244" spans="1:7" ht="42.75" customHeight="1">
      <c r="A244" s="308"/>
      <c r="B244" s="331" t="s">
        <v>104</v>
      </c>
      <c r="C244" s="314" t="s">
        <v>354</v>
      </c>
      <c r="D244" s="314" t="s">
        <v>143</v>
      </c>
      <c r="E244" s="314" t="s">
        <v>724</v>
      </c>
      <c r="F244" s="314"/>
      <c r="G244" s="315">
        <f>G243</f>
        <v>12820.393</v>
      </c>
    </row>
    <row r="245" spans="1:7" ht="38.25">
      <c r="A245" s="308"/>
      <c r="B245" s="309" t="s">
        <v>203</v>
      </c>
      <c r="C245" s="310" t="s">
        <v>354</v>
      </c>
      <c r="D245" s="310" t="s">
        <v>143</v>
      </c>
      <c r="E245" s="310"/>
      <c r="F245" s="310"/>
      <c r="G245" s="311">
        <f>G246</f>
        <v>3461.424</v>
      </c>
    </row>
    <row r="246" spans="1:7" ht="25.5" customHeight="1">
      <c r="A246" s="308"/>
      <c r="B246" s="331" t="s">
        <v>709</v>
      </c>
      <c r="C246" s="314" t="s">
        <v>354</v>
      </c>
      <c r="D246" s="314" t="s">
        <v>143</v>
      </c>
      <c r="E246" s="314" t="s">
        <v>588</v>
      </c>
      <c r="F246" s="314"/>
      <c r="G246" s="315">
        <f>G248</f>
        <v>3461.424</v>
      </c>
    </row>
    <row r="247" spans="1:7" ht="27" customHeight="1">
      <c r="A247" s="308"/>
      <c r="B247" s="332" t="s">
        <v>751</v>
      </c>
      <c r="C247" s="314" t="s">
        <v>354</v>
      </c>
      <c r="D247" s="314" t="s">
        <v>143</v>
      </c>
      <c r="E247" s="314" t="s">
        <v>660</v>
      </c>
      <c r="F247" s="314"/>
      <c r="G247" s="315">
        <f>G248</f>
        <v>3461.424</v>
      </c>
    </row>
    <row r="248" spans="1:7" ht="52.5" customHeight="1">
      <c r="A248" s="308"/>
      <c r="B248" s="332" t="s">
        <v>594</v>
      </c>
      <c r="C248" s="314" t="s">
        <v>354</v>
      </c>
      <c r="D248" s="314" t="s">
        <v>143</v>
      </c>
      <c r="E248" s="314" t="s">
        <v>691</v>
      </c>
      <c r="F248" s="314"/>
      <c r="G248" s="315">
        <f>G249</f>
        <v>3461.424</v>
      </c>
    </row>
    <row r="249" spans="1:7" ht="53.25" customHeight="1">
      <c r="A249" s="308"/>
      <c r="B249" s="316" t="s">
        <v>440</v>
      </c>
      <c r="C249" s="314" t="s">
        <v>354</v>
      </c>
      <c r="D249" s="314" t="s">
        <v>143</v>
      </c>
      <c r="E249" s="314" t="s">
        <v>691</v>
      </c>
      <c r="F249" s="314" t="s">
        <v>443</v>
      </c>
      <c r="G249" s="315">
        <v>3461.424</v>
      </c>
    </row>
    <row r="250" spans="1:7" ht="21.75" customHeight="1">
      <c r="A250" s="308"/>
      <c r="B250" s="317" t="s">
        <v>145</v>
      </c>
      <c r="C250" s="310" t="s">
        <v>354</v>
      </c>
      <c r="D250" s="310" t="s">
        <v>325</v>
      </c>
      <c r="E250" s="310"/>
      <c r="F250" s="310"/>
      <c r="G250" s="311">
        <f>G251+G267</f>
        <v>5237.769</v>
      </c>
    </row>
    <row r="251" spans="1:7" ht="24.75" customHeight="1">
      <c r="A251" s="327"/>
      <c r="B251" s="331" t="s">
        <v>378</v>
      </c>
      <c r="C251" s="314" t="s">
        <v>354</v>
      </c>
      <c r="D251" s="314" t="s">
        <v>325</v>
      </c>
      <c r="E251" s="314" t="s">
        <v>592</v>
      </c>
      <c r="F251" s="314"/>
      <c r="G251" s="315">
        <f>G252+G255+G258+G261+G264</f>
        <v>1400</v>
      </c>
    </row>
    <row r="252" spans="1:7" ht="52.5" customHeight="1">
      <c r="A252" s="308"/>
      <c r="B252" s="333" t="s">
        <v>703</v>
      </c>
      <c r="C252" s="314" t="s">
        <v>354</v>
      </c>
      <c r="D252" s="314" t="s">
        <v>325</v>
      </c>
      <c r="E252" s="314" t="s">
        <v>725</v>
      </c>
      <c r="F252" s="314"/>
      <c r="G252" s="315">
        <f>G253</f>
        <v>100</v>
      </c>
    </row>
    <row r="253" spans="1:7" ht="40.5" customHeight="1">
      <c r="A253" s="308"/>
      <c r="B253" s="333" t="s">
        <v>624</v>
      </c>
      <c r="C253" s="314" t="s">
        <v>354</v>
      </c>
      <c r="D253" s="314" t="s">
        <v>325</v>
      </c>
      <c r="E253" s="314" t="s">
        <v>726</v>
      </c>
      <c r="F253" s="314"/>
      <c r="G253" s="315">
        <f>G254</f>
        <v>100</v>
      </c>
    </row>
    <row r="254" spans="1:7" ht="27.75" customHeight="1">
      <c r="A254" s="308"/>
      <c r="B254" s="323" t="s">
        <v>441</v>
      </c>
      <c r="C254" s="314" t="s">
        <v>354</v>
      </c>
      <c r="D254" s="314" t="s">
        <v>325</v>
      </c>
      <c r="E254" s="314" t="s">
        <v>726</v>
      </c>
      <c r="F254" s="314" t="s">
        <v>444</v>
      </c>
      <c r="G254" s="315">
        <v>100</v>
      </c>
    </row>
    <row r="255" spans="1:7" ht="30.75" customHeight="1">
      <c r="A255" s="308"/>
      <c r="B255" s="333" t="s">
        <v>704</v>
      </c>
      <c r="C255" s="314" t="s">
        <v>354</v>
      </c>
      <c r="D255" s="314" t="s">
        <v>325</v>
      </c>
      <c r="E255" s="314" t="s">
        <v>727</v>
      </c>
      <c r="F255" s="314"/>
      <c r="G255" s="315">
        <f>G256</f>
        <v>400</v>
      </c>
    </row>
    <row r="256" spans="1:7" ht="40.5" customHeight="1">
      <c r="A256" s="308"/>
      <c r="B256" s="333" t="s">
        <v>624</v>
      </c>
      <c r="C256" s="314" t="s">
        <v>354</v>
      </c>
      <c r="D256" s="314" t="s">
        <v>325</v>
      </c>
      <c r="E256" s="314" t="s">
        <v>728</v>
      </c>
      <c r="F256" s="314"/>
      <c r="G256" s="315">
        <f>G257</f>
        <v>400</v>
      </c>
    </row>
    <row r="257" spans="1:7" ht="27.75" customHeight="1">
      <c r="A257" s="308"/>
      <c r="B257" s="323" t="s">
        <v>441</v>
      </c>
      <c r="C257" s="314" t="s">
        <v>354</v>
      </c>
      <c r="D257" s="314" t="s">
        <v>325</v>
      </c>
      <c r="E257" s="314" t="s">
        <v>728</v>
      </c>
      <c r="F257" s="314" t="s">
        <v>444</v>
      </c>
      <c r="G257" s="315">
        <v>400</v>
      </c>
    </row>
    <row r="258" spans="1:7" ht="64.5" customHeight="1">
      <c r="A258" s="308"/>
      <c r="B258" s="333" t="s">
        <v>705</v>
      </c>
      <c r="C258" s="314" t="s">
        <v>354</v>
      </c>
      <c r="D258" s="314" t="s">
        <v>325</v>
      </c>
      <c r="E258" s="314" t="s">
        <v>729</v>
      </c>
      <c r="F258" s="314"/>
      <c r="G258" s="315">
        <f>G259</f>
        <v>200</v>
      </c>
    </row>
    <row r="259" spans="1:7" ht="40.5" customHeight="1">
      <c r="A259" s="308"/>
      <c r="B259" s="333" t="s">
        <v>624</v>
      </c>
      <c r="C259" s="314" t="s">
        <v>354</v>
      </c>
      <c r="D259" s="314" t="s">
        <v>325</v>
      </c>
      <c r="E259" s="314" t="s">
        <v>730</v>
      </c>
      <c r="F259" s="314"/>
      <c r="G259" s="315">
        <f>G260</f>
        <v>200</v>
      </c>
    </row>
    <row r="260" spans="1:7" ht="27.75" customHeight="1">
      <c r="A260" s="308"/>
      <c r="B260" s="323" t="s">
        <v>441</v>
      </c>
      <c r="C260" s="314" t="s">
        <v>354</v>
      </c>
      <c r="D260" s="314" t="s">
        <v>325</v>
      </c>
      <c r="E260" s="314" t="s">
        <v>730</v>
      </c>
      <c r="F260" s="314" t="s">
        <v>444</v>
      </c>
      <c r="G260" s="315">
        <v>200</v>
      </c>
    </row>
    <row r="261" spans="1:7" ht="41.25" customHeight="1">
      <c r="A261" s="308"/>
      <c r="B261" s="333" t="s">
        <v>706</v>
      </c>
      <c r="C261" s="314" t="s">
        <v>354</v>
      </c>
      <c r="D261" s="314" t="s">
        <v>325</v>
      </c>
      <c r="E261" s="314" t="s">
        <v>731</v>
      </c>
      <c r="F261" s="314"/>
      <c r="G261" s="315">
        <f>G262</f>
        <v>100</v>
      </c>
    </row>
    <row r="262" spans="1:7" ht="40.5" customHeight="1">
      <c r="A262" s="308"/>
      <c r="B262" s="333" t="s">
        <v>624</v>
      </c>
      <c r="C262" s="314" t="s">
        <v>354</v>
      </c>
      <c r="D262" s="314" t="s">
        <v>325</v>
      </c>
      <c r="E262" s="314" t="s">
        <v>732</v>
      </c>
      <c r="F262" s="314"/>
      <c r="G262" s="315">
        <f>G263</f>
        <v>100</v>
      </c>
    </row>
    <row r="263" spans="1:7" ht="27.75" customHeight="1">
      <c r="A263" s="308"/>
      <c r="B263" s="323" t="s">
        <v>441</v>
      </c>
      <c r="C263" s="314" t="s">
        <v>354</v>
      </c>
      <c r="D263" s="314" t="s">
        <v>325</v>
      </c>
      <c r="E263" s="314" t="s">
        <v>732</v>
      </c>
      <c r="F263" s="314" t="s">
        <v>444</v>
      </c>
      <c r="G263" s="315">
        <v>100</v>
      </c>
    </row>
    <row r="264" spans="1:7" ht="54.75" customHeight="1">
      <c r="A264" s="308"/>
      <c r="B264" s="333" t="s">
        <v>708</v>
      </c>
      <c r="C264" s="314" t="s">
        <v>354</v>
      </c>
      <c r="D264" s="314" t="s">
        <v>325</v>
      </c>
      <c r="E264" s="314" t="s">
        <v>733</v>
      </c>
      <c r="F264" s="314"/>
      <c r="G264" s="315">
        <f>G265</f>
        <v>600</v>
      </c>
    </row>
    <row r="265" spans="1:7" ht="40.5" customHeight="1">
      <c r="A265" s="308"/>
      <c r="B265" s="333" t="s">
        <v>624</v>
      </c>
      <c r="C265" s="314" t="s">
        <v>354</v>
      </c>
      <c r="D265" s="314" t="s">
        <v>325</v>
      </c>
      <c r="E265" s="314" t="s">
        <v>734</v>
      </c>
      <c r="F265" s="314"/>
      <c r="G265" s="315">
        <f>G266</f>
        <v>600</v>
      </c>
    </row>
    <row r="266" spans="1:7" ht="27.75" customHeight="1">
      <c r="A266" s="308"/>
      <c r="B266" s="323" t="s">
        <v>441</v>
      </c>
      <c r="C266" s="314" t="s">
        <v>354</v>
      </c>
      <c r="D266" s="314" t="s">
        <v>325</v>
      </c>
      <c r="E266" s="314" t="s">
        <v>734</v>
      </c>
      <c r="F266" s="314" t="s">
        <v>444</v>
      </c>
      <c r="G266" s="315">
        <v>600</v>
      </c>
    </row>
    <row r="267" spans="1:7" ht="24.75" customHeight="1">
      <c r="A267" s="308"/>
      <c r="B267" s="324" t="s">
        <v>709</v>
      </c>
      <c r="C267" s="314" t="s">
        <v>354</v>
      </c>
      <c r="D267" s="314" t="s">
        <v>325</v>
      </c>
      <c r="E267" s="314" t="s">
        <v>660</v>
      </c>
      <c r="F267" s="314"/>
      <c r="G267" s="315">
        <f>G269</f>
        <v>3837.769</v>
      </c>
    </row>
    <row r="268" spans="1:7" ht="31.5" customHeight="1">
      <c r="A268" s="308"/>
      <c r="B268" s="324" t="s">
        <v>751</v>
      </c>
      <c r="C268" s="314" t="s">
        <v>354</v>
      </c>
      <c r="D268" s="314" t="s">
        <v>325</v>
      </c>
      <c r="E268" s="314" t="s">
        <v>692</v>
      </c>
      <c r="F268" s="314"/>
      <c r="G268" s="315">
        <f>G269</f>
        <v>3837.769</v>
      </c>
    </row>
    <row r="269" spans="1:7" ht="40.5" customHeight="1">
      <c r="A269" s="308"/>
      <c r="B269" s="324" t="s">
        <v>625</v>
      </c>
      <c r="C269" s="314" t="s">
        <v>354</v>
      </c>
      <c r="D269" s="314" t="s">
        <v>325</v>
      </c>
      <c r="E269" s="314" t="s">
        <v>589</v>
      </c>
      <c r="F269" s="314"/>
      <c r="G269" s="315">
        <f>G270+G271+G272</f>
        <v>3837.769</v>
      </c>
    </row>
    <row r="270" spans="1:7" ht="54.75" customHeight="1">
      <c r="A270" s="308"/>
      <c r="B270" s="323" t="s">
        <v>440</v>
      </c>
      <c r="C270" s="314" t="s">
        <v>354</v>
      </c>
      <c r="D270" s="314" t="s">
        <v>325</v>
      </c>
      <c r="E270" s="314" t="s">
        <v>589</v>
      </c>
      <c r="F270" s="314" t="s">
        <v>443</v>
      </c>
      <c r="G270" s="315">
        <v>3537.769</v>
      </c>
    </row>
    <row r="271" spans="1:7" ht="27.75" customHeight="1">
      <c r="A271" s="308"/>
      <c r="B271" s="323" t="s">
        <v>441</v>
      </c>
      <c r="C271" s="314" t="s">
        <v>354</v>
      </c>
      <c r="D271" s="314" t="s">
        <v>325</v>
      </c>
      <c r="E271" s="314" t="s">
        <v>589</v>
      </c>
      <c r="F271" s="314" t="s">
        <v>444</v>
      </c>
      <c r="G271" s="315">
        <v>200</v>
      </c>
    </row>
    <row r="272" spans="1:7" ht="15.75" customHeight="1">
      <c r="A272" s="308"/>
      <c r="B272" s="323" t="s">
        <v>442</v>
      </c>
      <c r="C272" s="314" t="s">
        <v>354</v>
      </c>
      <c r="D272" s="314" t="s">
        <v>325</v>
      </c>
      <c r="E272" s="314" t="s">
        <v>589</v>
      </c>
      <c r="F272" s="314" t="s">
        <v>445</v>
      </c>
      <c r="G272" s="315">
        <v>100</v>
      </c>
    </row>
    <row r="273" spans="1:7" ht="17.25" customHeight="1">
      <c r="A273" s="308"/>
      <c r="B273" s="312" t="s">
        <v>392</v>
      </c>
      <c r="C273" s="310" t="s">
        <v>354</v>
      </c>
      <c r="D273" s="310" t="s">
        <v>394</v>
      </c>
      <c r="E273" s="310"/>
      <c r="F273" s="310"/>
      <c r="G273" s="311">
        <f>G275</f>
        <v>1320</v>
      </c>
    </row>
    <row r="274" spans="1:7" ht="25.5" customHeight="1">
      <c r="A274" s="308"/>
      <c r="B274" s="331" t="s">
        <v>378</v>
      </c>
      <c r="C274" s="314" t="s">
        <v>354</v>
      </c>
      <c r="D274" s="314" t="s">
        <v>394</v>
      </c>
      <c r="E274" s="314" t="s">
        <v>592</v>
      </c>
      <c r="F274" s="314"/>
      <c r="G274" s="315">
        <f>G275</f>
        <v>1320</v>
      </c>
    </row>
    <row r="275" spans="1:7" ht="54" customHeight="1">
      <c r="A275" s="308"/>
      <c r="B275" s="323" t="s">
        <v>684</v>
      </c>
      <c r="C275" s="314" t="s">
        <v>354</v>
      </c>
      <c r="D275" s="314" t="s">
        <v>394</v>
      </c>
      <c r="E275" s="314" t="s">
        <v>707</v>
      </c>
      <c r="F275" s="314"/>
      <c r="G275" s="315">
        <f>G276</f>
        <v>1320</v>
      </c>
    </row>
    <row r="276" spans="1:7" ht="27" customHeight="1">
      <c r="A276" s="308"/>
      <c r="B276" s="323" t="s">
        <v>441</v>
      </c>
      <c r="C276" s="314" t="s">
        <v>354</v>
      </c>
      <c r="D276" s="314" t="s">
        <v>394</v>
      </c>
      <c r="E276" s="314" t="s">
        <v>707</v>
      </c>
      <c r="F276" s="314" t="s">
        <v>444</v>
      </c>
      <c r="G276" s="315">
        <v>1320</v>
      </c>
    </row>
    <row r="277" spans="1:7" ht="18" customHeight="1">
      <c r="A277" s="308"/>
      <c r="B277" s="317" t="s">
        <v>128</v>
      </c>
      <c r="C277" s="310" t="s">
        <v>354</v>
      </c>
      <c r="D277" s="310" t="s">
        <v>426</v>
      </c>
      <c r="E277" s="310"/>
      <c r="F277" s="310"/>
      <c r="G277" s="311">
        <f>G278</f>
        <v>2801.2</v>
      </c>
    </row>
    <row r="278" spans="1:7" ht="29.25" customHeight="1">
      <c r="A278" s="308"/>
      <c r="B278" s="318" t="s">
        <v>666</v>
      </c>
      <c r="C278" s="314" t="s">
        <v>354</v>
      </c>
      <c r="D278" s="314" t="s">
        <v>426</v>
      </c>
      <c r="E278" s="314" t="s">
        <v>529</v>
      </c>
      <c r="F278" s="310"/>
      <c r="G278" s="315">
        <f>G279</f>
        <v>2801.2</v>
      </c>
    </row>
    <row r="279" spans="1:7" ht="15.75" customHeight="1">
      <c r="A279" s="308"/>
      <c r="B279" s="318" t="s">
        <v>661</v>
      </c>
      <c r="C279" s="314" t="s">
        <v>354</v>
      </c>
      <c r="D279" s="314" t="s">
        <v>426</v>
      </c>
      <c r="E279" s="314" t="s">
        <v>593</v>
      </c>
      <c r="F279" s="310"/>
      <c r="G279" s="315">
        <f>G280</f>
        <v>2801.2</v>
      </c>
    </row>
    <row r="280" spans="1:7" ht="51.75" customHeight="1">
      <c r="A280" s="308"/>
      <c r="B280" s="329" t="s">
        <v>662</v>
      </c>
      <c r="C280" s="314" t="s">
        <v>354</v>
      </c>
      <c r="D280" s="314" t="s">
        <v>426</v>
      </c>
      <c r="E280" s="314" t="s">
        <v>814</v>
      </c>
      <c r="F280" s="310"/>
      <c r="G280" s="315">
        <f>G281</f>
        <v>2801.2</v>
      </c>
    </row>
    <row r="281" spans="1:7" ht="29.25" customHeight="1">
      <c r="A281" s="308"/>
      <c r="B281" s="313" t="s">
        <v>850</v>
      </c>
      <c r="C281" s="314" t="s">
        <v>354</v>
      </c>
      <c r="D281" s="314" t="s">
        <v>426</v>
      </c>
      <c r="E281" s="314" t="s">
        <v>814</v>
      </c>
      <c r="F281" s="314" t="s">
        <v>296</v>
      </c>
      <c r="G281" s="315">
        <v>2801.2</v>
      </c>
    </row>
    <row r="282" spans="1:7" ht="18" customHeight="1">
      <c r="A282" s="308" t="s">
        <v>355</v>
      </c>
      <c r="B282" s="312" t="s">
        <v>357</v>
      </c>
      <c r="C282" s="310" t="s">
        <v>358</v>
      </c>
      <c r="D282" s="310"/>
      <c r="E282" s="310"/>
      <c r="F282" s="310"/>
      <c r="G282" s="311">
        <f>G283</f>
        <v>4189.277</v>
      </c>
    </row>
    <row r="283" spans="1:7" ht="30" customHeight="1">
      <c r="A283" s="308"/>
      <c r="B283" s="316" t="s">
        <v>197</v>
      </c>
      <c r="C283" s="314" t="s">
        <v>358</v>
      </c>
      <c r="D283" s="314" t="s">
        <v>198</v>
      </c>
      <c r="E283" s="314"/>
      <c r="F283" s="314"/>
      <c r="G283" s="315">
        <f>G284</f>
        <v>4189.277</v>
      </c>
    </row>
    <row r="284" spans="1:7" ht="15.75" customHeight="1">
      <c r="A284" s="308"/>
      <c r="B284" s="316" t="s">
        <v>396</v>
      </c>
      <c r="C284" s="314" t="s">
        <v>358</v>
      </c>
      <c r="D284" s="314" t="s">
        <v>198</v>
      </c>
      <c r="E284" s="314" t="s">
        <v>533</v>
      </c>
      <c r="F284" s="314"/>
      <c r="G284" s="315">
        <f>G285</f>
        <v>4189.277</v>
      </c>
    </row>
    <row r="285" spans="1:7" ht="51.75" customHeight="1">
      <c r="A285" s="308"/>
      <c r="B285" s="313" t="s">
        <v>594</v>
      </c>
      <c r="C285" s="314" t="s">
        <v>358</v>
      </c>
      <c r="D285" s="314" t="s">
        <v>198</v>
      </c>
      <c r="E285" s="314" t="s">
        <v>515</v>
      </c>
      <c r="F285" s="314"/>
      <c r="G285" s="315">
        <f>G286+G287+G288</f>
        <v>4189.277</v>
      </c>
    </row>
    <row r="286" spans="1:7" ht="54" customHeight="1">
      <c r="A286" s="308"/>
      <c r="B286" s="316" t="s">
        <v>440</v>
      </c>
      <c r="C286" s="314" t="s">
        <v>358</v>
      </c>
      <c r="D286" s="314" t="s">
        <v>198</v>
      </c>
      <c r="E286" s="314" t="s">
        <v>515</v>
      </c>
      <c r="F286" s="314" t="s">
        <v>443</v>
      </c>
      <c r="G286" s="315">
        <v>3454.277</v>
      </c>
    </row>
    <row r="287" spans="1:7" ht="27" customHeight="1">
      <c r="A287" s="308"/>
      <c r="B287" s="316" t="s">
        <v>441</v>
      </c>
      <c r="C287" s="314" t="s">
        <v>358</v>
      </c>
      <c r="D287" s="314" t="s">
        <v>198</v>
      </c>
      <c r="E287" s="314" t="s">
        <v>515</v>
      </c>
      <c r="F287" s="314" t="s">
        <v>444</v>
      </c>
      <c r="G287" s="315">
        <v>720</v>
      </c>
    </row>
    <row r="288" spans="1:7" ht="16.5" customHeight="1">
      <c r="A288" s="334"/>
      <c r="B288" s="335" t="s">
        <v>442</v>
      </c>
      <c r="C288" s="336" t="s">
        <v>358</v>
      </c>
      <c r="D288" s="336" t="s">
        <v>198</v>
      </c>
      <c r="E288" s="336" t="s">
        <v>515</v>
      </c>
      <c r="F288" s="336" t="s">
        <v>445</v>
      </c>
      <c r="G288" s="315">
        <v>15</v>
      </c>
    </row>
    <row r="289" spans="1:7" ht="18.75" customHeight="1">
      <c r="A289" s="308"/>
      <c r="B289" s="337" t="s">
        <v>294</v>
      </c>
      <c r="C289" s="338"/>
      <c r="D289" s="338"/>
      <c r="E289" s="338"/>
      <c r="F289" s="338"/>
      <c r="G289" s="311">
        <f>G14+G21+G236+G243+G282</f>
        <v>394451.50899999996</v>
      </c>
    </row>
    <row r="290" ht="17.25" customHeight="1">
      <c r="B290" s="339"/>
    </row>
    <row r="291" ht="12.75">
      <c r="B291" s="339"/>
    </row>
    <row r="292" ht="12.75">
      <c r="B292" s="339"/>
    </row>
  </sheetData>
  <sheetProtection/>
  <mergeCells count="15">
    <mergeCell ref="A9:G9"/>
    <mergeCell ref="G11:G12"/>
    <mergeCell ref="F11:F12"/>
    <mergeCell ref="B10:F10"/>
    <mergeCell ref="A11:A12"/>
    <mergeCell ref="B11:B12"/>
    <mergeCell ref="C11:C12"/>
    <mergeCell ref="D11:D12"/>
    <mergeCell ref="E11:E12"/>
    <mergeCell ref="C1:G1"/>
    <mergeCell ref="C2:G2"/>
    <mergeCell ref="B3:G3"/>
    <mergeCell ref="B4:G4"/>
    <mergeCell ref="B5:G5"/>
    <mergeCell ref="B6:G6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H280"/>
  <sheetViews>
    <sheetView zoomScalePageLayoutView="0" workbookViewId="0" topLeftCell="A141">
      <selection activeCell="B126" sqref="B126"/>
    </sheetView>
  </sheetViews>
  <sheetFormatPr defaultColWidth="9.00390625" defaultRowHeight="12.75"/>
  <cols>
    <col min="1" max="1" width="4.875" style="302" customWidth="1"/>
    <col min="2" max="2" width="57.375" style="302" customWidth="1"/>
    <col min="3" max="3" width="9.125" style="302" customWidth="1"/>
    <col min="4" max="4" width="8.75390625" style="302" customWidth="1"/>
    <col min="5" max="5" width="13.125" style="302" customWidth="1"/>
    <col min="6" max="6" width="9.125" style="302" customWidth="1"/>
    <col min="7" max="8" width="15.625" style="302" customWidth="1"/>
    <col min="9" max="16384" width="9.125" style="302" customWidth="1"/>
  </cols>
  <sheetData>
    <row r="1" spans="1:8" ht="15">
      <c r="A1" s="1"/>
      <c r="B1" s="43"/>
      <c r="C1" s="428" t="s">
        <v>820</v>
      </c>
      <c r="D1" s="431"/>
      <c r="E1" s="431"/>
      <c r="F1" s="431"/>
      <c r="G1" s="431"/>
      <c r="H1" s="431"/>
    </row>
    <row r="2" spans="1:8" ht="15">
      <c r="A2" s="1"/>
      <c r="B2" s="43"/>
      <c r="C2" s="428" t="s">
        <v>81</v>
      </c>
      <c r="D2" s="431"/>
      <c r="E2" s="431"/>
      <c r="F2" s="431"/>
      <c r="G2" s="431"/>
      <c r="H2" s="431"/>
    </row>
    <row r="3" spans="1:8" ht="15">
      <c r="A3" s="1"/>
      <c r="B3" s="428" t="s">
        <v>80</v>
      </c>
      <c r="C3" s="429"/>
      <c r="D3" s="431"/>
      <c r="E3" s="431"/>
      <c r="F3" s="431"/>
      <c r="G3" s="431"/>
      <c r="H3" s="431"/>
    </row>
    <row r="4" spans="1:8" ht="15">
      <c r="A4" s="1"/>
      <c r="B4" s="428" t="s">
        <v>775</v>
      </c>
      <c r="C4" s="428"/>
      <c r="D4" s="431"/>
      <c r="E4" s="431"/>
      <c r="F4" s="431"/>
      <c r="G4" s="431"/>
      <c r="H4" s="431"/>
    </row>
    <row r="5" spans="1:8" ht="15">
      <c r="A5" s="1"/>
      <c r="B5" s="428" t="s">
        <v>776</v>
      </c>
      <c r="C5" s="428"/>
      <c r="D5" s="431"/>
      <c r="E5" s="431"/>
      <c r="F5" s="431"/>
      <c r="G5" s="431"/>
      <c r="H5" s="431"/>
    </row>
    <row r="6" spans="1:8" ht="15">
      <c r="A6" s="1"/>
      <c r="B6" s="428" t="s">
        <v>757</v>
      </c>
      <c r="C6" s="428"/>
      <c r="D6" s="431"/>
      <c r="E6" s="431"/>
      <c r="F6" s="431"/>
      <c r="G6" s="431"/>
      <c r="H6" s="431"/>
    </row>
    <row r="8" spans="1:8" ht="15.75" customHeight="1">
      <c r="A8" s="303"/>
      <c r="B8" s="499" t="s">
        <v>831</v>
      </c>
      <c r="C8" s="499"/>
      <c r="D8" s="499"/>
      <c r="E8" s="499"/>
      <c r="F8" s="499"/>
      <c r="G8" s="431"/>
      <c r="H8" s="431"/>
    </row>
    <row r="9" spans="1:6" ht="18.75">
      <c r="A9" s="301"/>
      <c r="B9" s="499"/>
      <c r="C9" s="499"/>
      <c r="D9" s="499"/>
      <c r="E9" s="499"/>
      <c r="F9" s="499"/>
    </row>
    <row r="10" spans="1:8" ht="12.75">
      <c r="A10" s="504" t="s">
        <v>187</v>
      </c>
      <c r="B10" s="506" t="s">
        <v>188</v>
      </c>
      <c r="C10" s="502" t="s">
        <v>189</v>
      </c>
      <c r="D10" s="502" t="s">
        <v>190</v>
      </c>
      <c r="E10" s="502" t="s">
        <v>191</v>
      </c>
      <c r="F10" s="502" t="s">
        <v>192</v>
      </c>
      <c r="G10" s="500" t="s">
        <v>818</v>
      </c>
      <c r="H10" s="500" t="s">
        <v>819</v>
      </c>
    </row>
    <row r="11" spans="1:8" ht="27" customHeight="1">
      <c r="A11" s="505"/>
      <c r="B11" s="507"/>
      <c r="C11" s="503"/>
      <c r="D11" s="503"/>
      <c r="E11" s="503"/>
      <c r="F11" s="503"/>
      <c r="G11" s="501"/>
      <c r="H11" s="501"/>
    </row>
    <row r="12" spans="1:8" ht="12.75" customHeight="1">
      <c r="A12" s="304" t="s">
        <v>131</v>
      </c>
      <c r="B12" s="305">
        <v>2</v>
      </c>
      <c r="C12" s="306" t="s">
        <v>132</v>
      </c>
      <c r="D12" s="306" t="s">
        <v>368</v>
      </c>
      <c r="E12" s="306" t="s">
        <v>133</v>
      </c>
      <c r="F12" s="306" t="s">
        <v>134</v>
      </c>
      <c r="G12" s="307"/>
      <c r="H12" s="307"/>
    </row>
    <row r="13" spans="1:8" ht="29.25" customHeight="1">
      <c r="A13" s="308" t="s">
        <v>193</v>
      </c>
      <c r="B13" s="309" t="s">
        <v>194</v>
      </c>
      <c r="C13" s="310" t="s">
        <v>195</v>
      </c>
      <c r="D13" s="310"/>
      <c r="E13" s="310"/>
      <c r="F13" s="310"/>
      <c r="G13" s="311">
        <f aca="true" t="shared" si="0" ref="G13:H16">G14</f>
        <v>6784.884</v>
      </c>
      <c r="H13" s="311">
        <f t="shared" si="0"/>
        <v>6784.884</v>
      </c>
    </row>
    <row r="14" spans="1:8" ht="28.5" customHeight="1">
      <c r="A14" s="308"/>
      <c r="B14" s="312" t="s">
        <v>197</v>
      </c>
      <c r="C14" s="310" t="s">
        <v>195</v>
      </c>
      <c r="D14" s="310" t="s">
        <v>198</v>
      </c>
      <c r="E14" s="310"/>
      <c r="F14" s="310"/>
      <c r="G14" s="311">
        <f t="shared" si="0"/>
        <v>6784.884</v>
      </c>
      <c r="H14" s="311">
        <f t="shared" si="0"/>
        <v>6784.884</v>
      </c>
    </row>
    <row r="15" spans="1:8" ht="17.25" customHeight="1">
      <c r="A15" s="308"/>
      <c r="B15" s="313" t="s">
        <v>396</v>
      </c>
      <c r="C15" s="314" t="s">
        <v>195</v>
      </c>
      <c r="D15" s="314" t="s">
        <v>198</v>
      </c>
      <c r="E15" s="314" t="s">
        <v>514</v>
      </c>
      <c r="F15" s="314"/>
      <c r="G15" s="315">
        <f t="shared" si="0"/>
        <v>6784.884</v>
      </c>
      <c r="H15" s="315">
        <f t="shared" si="0"/>
        <v>6784.884</v>
      </c>
    </row>
    <row r="16" spans="1:8" ht="53.25" customHeight="1">
      <c r="A16" s="308"/>
      <c r="B16" s="316" t="s">
        <v>594</v>
      </c>
      <c r="C16" s="314" t="s">
        <v>195</v>
      </c>
      <c r="D16" s="314" t="s">
        <v>198</v>
      </c>
      <c r="E16" s="314" t="s">
        <v>515</v>
      </c>
      <c r="F16" s="314"/>
      <c r="G16" s="315">
        <f t="shared" si="0"/>
        <v>6784.884</v>
      </c>
      <c r="H16" s="315">
        <f t="shared" si="0"/>
        <v>6784.884</v>
      </c>
    </row>
    <row r="17" spans="1:8" ht="51.75" customHeight="1">
      <c r="A17" s="308"/>
      <c r="B17" s="316" t="s">
        <v>440</v>
      </c>
      <c r="C17" s="314" t="s">
        <v>195</v>
      </c>
      <c r="D17" s="314" t="s">
        <v>198</v>
      </c>
      <c r="E17" s="314" t="s">
        <v>515</v>
      </c>
      <c r="F17" s="314" t="s">
        <v>443</v>
      </c>
      <c r="G17" s="315">
        <v>6784.884</v>
      </c>
      <c r="H17" s="315">
        <v>6784.884</v>
      </c>
    </row>
    <row r="18" spans="1:8" ht="12.75">
      <c r="A18" s="308" t="s">
        <v>199</v>
      </c>
      <c r="B18" s="309" t="s">
        <v>200</v>
      </c>
      <c r="C18" s="310" t="s">
        <v>201</v>
      </c>
      <c r="D18" s="310"/>
      <c r="E18" s="310"/>
      <c r="F18" s="310"/>
      <c r="G18" s="311">
        <f>G19+G23+G42+G46+G68+G74+G80+G88+G97+G101+G107+G111+G116+G122+G135+G151+G157+G172+G178+G184+G189+G195+G211+G224</f>
        <v>339854.56214999995</v>
      </c>
      <c r="H18" s="311">
        <f>H19+H23+H42+H46+H68+H74+H80+H88+H97+H101+H107+H111+H116+H122+H135+H151+H157+H172+H178+H184+H189+H195+H211+H224</f>
        <v>296590.47844999994</v>
      </c>
    </row>
    <row r="19" spans="1:8" ht="33" customHeight="1">
      <c r="A19" s="308"/>
      <c r="B19" s="317" t="s">
        <v>297</v>
      </c>
      <c r="C19" s="310" t="s">
        <v>201</v>
      </c>
      <c r="D19" s="310" t="s">
        <v>202</v>
      </c>
      <c r="E19" s="310"/>
      <c r="F19" s="310"/>
      <c r="G19" s="311">
        <f aca="true" t="shared" si="1" ref="G19:H21">G20</f>
        <v>3749.908</v>
      </c>
      <c r="H19" s="311">
        <f t="shared" si="1"/>
        <v>3749.908</v>
      </c>
    </row>
    <row r="20" spans="1:8" ht="12.75">
      <c r="A20" s="308"/>
      <c r="B20" s="313" t="s">
        <v>396</v>
      </c>
      <c r="C20" s="314" t="s">
        <v>201</v>
      </c>
      <c r="D20" s="314" t="s">
        <v>202</v>
      </c>
      <c r="E20" s="314" t="s">
        <v>533</v>
      </c>
      <c r="F20" s="314"/>
      <c r="G20" s="315">
        <f t="shared" si="1"/>
        <v>3749.908</v>
      </c>
      <c r="H20" s="315">
        <f t="shared" si="1"/>
        <v>3749.908</v>
      </c>
    </row>
    <row r="21" spans="1:8" ht="14.25" customHeight="1">
      <c r="A21" s="308"/>
      <c r="B21" s="316" t="s">
        <v>613</v>
      </c>
      <c r="C21" s="314" t="s">
        <v>201</v>
      </c>
      <c r="D21" s="314" t="s">
        <v>202</v>
      </c>
      <c r="E21" s="314" t="s">
        <v>534</v>
      </c>
      <c r="F21" s="314"/>
      <c r="G21" s="315">
        <f t="shared" si="1"/>
        <v>3749.908</v>
      </c>
      <c r="H21" s="315">
        <f t="shared" si="1"/>
        <v>3749.908</v>
      </c>
    </row>
    <row r="22" spans="1:8" ht="51.75" customHeight="1">
      <c r="A22" s="308"/>
      <c r="B22" s="316" t="s">
        <v>440</v>
      </c>
      <c r="C22" s="314" t="s">
        <v>201</v>
      </c>
      <c r="D22" s="314" t="s">
        <v>202</v>
      </c>
      <c r="E22" s="314" t="s">
        <v>534</v>
      </c>
      <c r="F22" s="314" t="s">
        <v>443</v>
      </c>
      <c r="G22" s="315">
        <v>3749.908</v>
      </c>
      <c r="H22" s="315">
        <v>3749.908</v>
      </c>
    </row>
    <row r="23" spans="1:8" ht="41.25" customHeight="1">
      <c r="A23" s="308"/>
      <c r="B23" s="317" t="s">
        <v>203</v>
      </c>
      <c r="C23" s="310" t="s">
        <v>201</v>
      </c>
      <c r="D23" s="310" t="s">
        <v>143</v>
      </c>
      <c r="E23" s="310"/>
      <c r="F23" s="310"/>
      <c r="G23" s="311">
        <f>G24+G30</f>
        <v>26532.765</v>
      </c>
      <c r="H23" s="311">
        <f>H24+H30</f>
        <v>26532.765</v>
      </c>
    </row>
    <row r="24" spans="1:8" ht="16.5" customHeight="1">
      <c r="A24" s="308"/>
      <c r="B24" s="313" t="s">
        <v>396</v>
      </c>
      <c r="C24" s="314" t="s">
        <v>201</v>
      </c>
      <c r="D24" s="314" t="s">
        <v>143</v>
      </c>
      <c r="E24" s="314" t="s">
        <v>533</v>
      </c>
      <c r="F24" s="314"/>
      <c r="G24" s="315">
        <f>G25+G27</f>
        <v>24106.765</v>
      </c>
      <c r="H24" s="315">
        <f>H25+H27</f>
        <v>24106.765</v>
      </c>
    </row>
    <row r="25" spans="1:8" ht="52.5" customHeight="1">
      <c r="A25" s="308"/>
      <c r="B25" s="320" t="s">
        <v>594</v>
      </c>
      <c r="C25" s="314" t="s">
        <v>201</v>
      </c>
      <c r="D25" s="314" t="s">
        <v>143</v>
      </c>
      <c r="E25" s="314" t="s">
        <v>515</v>
      </c>
      <c r="F25" s="314"/>
      <c r="G25" s="315">
        <f>G26</f>
        <v>22992.765</v>
      </c>
      <c r="H25" s="315">
        <f>H26</f>
        <v>22992.765</v>
      </c>
    </row>
    <row r="26" spans="1:8" ht="54" customHeight="1">
      <c r="A26" s="308"/>
      <c r="B26" s="316" t="s">
        <v>440</v>
      </c>
      <c r="C26" s="314" t="s">
        <v>201</v>
      </c>
      <c r="D26" s="314" t="s">
        <v>143</v>
      </c>
      <c r="E26" s="314" t="s">
        <v>515</v>
      </c>
      <c r="F26" s="314" t="s">
        <v>443</v>
      </c>
      <c r="G26" s="315">
        <v>22992.765</v>
      </c>
      <c r="H26" s="315">
        <v>22992.765</v>
      </c>
    </row>
    <row r="27" spans="1:8" ht="53.25" customHeight="1">
      <c r="A27" s="308"/>
      <c r="B27" s="313" t="s">
        <v>615</v>
      </c>
      <c r="C27" s="314" t="s">
        <v>201</v>
      </c>
      <c r="D27" s="314" t="s">
        <v>143</v>
      </c>
      <c r="E27" s="314" t="s">
        <v>535</v>
      </c>
      <c r="F27" s="314"/>
      <c r="G27" s="315">
        <f>G28+G29</f>
        <v>1114</v>
      </c>
      <c r="H27" s="315">
        <f>H28+H29</f>
        <v>1114</v>
      </c>
    </row>
    <row r="28" spans="1:8" ht="51.75" customHeight="1">
      <c r="A28" s="308"/>
      <c r="B28" s="316" t="s">
        <v>440</v>
      </c>
      <c r="C28" s="314" t="s">
        <v>201</v>
      </c>
      <c r="D28" s="314" t="s">
        <v>143</v>
      </c>
      <c r="E28" s="314" t="s">
        <v>535</v>
      </c>
      <c r="F28" s="314" t="s">
        <v>443</v>
      </c>
      <c r="G28" s="315">
        <v>795.9</v>
      </c>
      <c r="H28" s="315">
        <v>795.9</v>
      </c>
    </row>
    <row r="29" spans="1:8" ht="28.5" customHeight="1">
      <c r="A29" s="308"/>
      <c r="B29" s="316" t="s">
        <v>441</v>
      </c>
      <c r="C29" s="314" t="s">
        <v>201</v>
      </c>
      <c r="D29" s="314" t="s">
        <v>143</v>
      </c>
      <c r="E29" s="314" t="s">
        <v>535</v>
      </c>
      <c r="F29" s="314" t="s">
        <v>444</v>
      </c>
      <c r="G29" s="315">
        <v>318.1</v>
      </c>
      <c r="H29" s="315">
        <v>318.1</v>
      </c>
    </row>
    <row r="30" spans="1:8" ht="28.5" customHeight="1">
      <c r="A30" s="308"/>
      <c r="B30" s="316" t="s">
        <v>666</v>
      </c>
      <c r="C30" s="314" t="s">
        <v>201</v>
      </c>
      <c r="D30" s="314" t="s">
        <v>143</v>
      </c>
      <c r="E30" s="314" t="s">
        <v>529</v>
      </c>
      <c r="F30" s="314"/>
      <c r="G30" s="315">
        <f>G31+G36+G39</f>
        <v>2426</v>
      </c>
      <c r="H30" s="315">
        <f>H31+H36+H39</f>
        <v>2426</v>
      </c>
    </row>
    <row r="31" spans="1:8" ht="19.5" customHeight="1">
      <c r="A31" s="308"/>
      <c r="B31" s="316" t="s">
        <v>616</v>
      </c>
      <c r="C31" s="314" t="s">
        <v>201</v>
      </c>
      <c r="D31" s="314" t="s">
        <v>143</v>
      </c>
      <c r="E31" s="314" t="s">
        <v>617</v>
      </c>
      <c r="F31" s="314"/>
      <c r="G31" s="315">
        <f>G32</f>
        <v>955</v>
      </c>
      <c r="H31" s="315">
        <f>H32</f>
        <v>955</v>
      </c>
    </row>
    <row r="32" spans="1:8" ht="41.25" customHeight="1">
      <c r="A32" s="308"/>
      <c r="B32" s="313" t="s">
        <v>618</v>
      </c>
      <c r="C32" s="314" t="s">
        <v>201</v>
      </c>
      <c r="D32" s="314" t="s">
        <v>143</v>
      </c>
      <c r="E32" s="314" t="s">
        <v>536</v>
      </c>
      <c r="F32" s="314"/>
      <c r="G32" s="315">
        <f>G33+G34</f>
        <v>955</v>
      </c>
      <c r="H32" s="315">
        <f>H33+H34</f>
        <v>955</v>
      </c>
    </row>
    <row r="33" spans="1:8" ht="53.25" customHeight="1">
      <c r="A33" s="308"/>
      <c r="B33" s="316" t="s">
        <v>440</v>
      </c>
      <c r="C33" s="314" t="s">
        <v>201</v>
      </c>
      <c r="D33" s="314" t="s">
        <v>143</v>
      </c>
      <c r="E33" s="314" t="s">
        <v>536</v>
      </c>
      <c r="F33" s="314" t="s">
        <v>443</v>
      </c>
      <c r="G33" s="315">
        <v>796</v>
      </c>
      <c r="H33" s="315">
        <v>796</v>
      </c>
    </row>
    <row r="34" spans="1:8" ht="27" customHeight="1">
      <c r="A34" s="308"/>
      <c r="B34" s="316" t="s">
        <v>441</v>
      </c>
      <c r="C34" s="314" t="s">
        <v>201</v>
      </c>
      <c r="D34" s="314" t="s">
        <v>143</v>
      </c>
      <c r="E34" s="314" t="s">
        <v>536</v>
      </c>
      <c r="F34" s="314" t="s">
        <v>444</v>
      </c>
      <c r="G34" s="315">
        <v>159</v>
      </c>
      <c r="H34" s="315">
        <v>159</v>
      </c>
    </row>
    <row r="35" spans="1:8" ht="17.25" customHeight="1">
      <c r="A35" s="308"/>
      <c r="B35" s="316" t="s">
        <v>611</v>
      </c>
      <c r="C35" s="314" t="s">
        <v>201</v>
      </c>
      <c r="D35" s="314" t="s">
        <v>143</v>
      </c>
      <c r="E35" s="314" t="s">
        <v>530</v>
      </c>
      <c r="F35" s="314"/>
      <c r="G35" s="315">
        <f>G36+G39</f>
        <v>1471</v>
      </c>
      <c r="H35" s="315">
        <f>H36+H39</f>
        <v>1471</v>
      </c>
    </row>
    <row r="36" spans="1:8" ht="57.75" customHeight="1">
      <c r="A36" s="308"/>
      <c r="B36" s="316" t="s">
        <v>619</v>
      </c>
      <c r="C36" s="314" t="s">
        <v>201</v>
      </c>
      <c r="D36" s="314" t="s">
        <v>143</v>
      </c>
      <c r="E36" s="314" t="s">
        <v>537</v>
      </c>
      <c r="F36" s="314"/>
      <c r="G36" s="315">
        <f>G37+G38</f>
        <v>993</v>
      </c>
      <c r="H36" s="315">
        <f>H37+H38</f>
        <v>993</v>
      </c>
    </row>
    <row r="37" spans="1:8" ht="52.5" customHeight="1">
      <c r="A37" s="308"/>
      <c r="B37" s="316" t="s">
        <v>440</v>
      </c>
      <c r="C37" s="314" t="s">
        <v>201</v>
      </c>
      <c r="D37" s="314" t="s">
        <v>143</v>
      </c>
      <c r="E37" s="314" t="s">
        <v>537</v>
      </c>
      <c r="F37" s="314" t="s">
        <v>443</v>
      </c>
      <c r="G37" s="315">
        <v>796</v>
      </c>
      <c r="H37" s="315">
        <v>796</v>
      </c>
    </row>
    <row r="38" spans="1:8" ht="28.5" customHeight="1">
      <c r="A38" s="308"/>
      <c r="B38" s="316" t="s">
        <v>441</v>
      </c>
      <c r="C38" s="314" t="s">
        <v>201</v>
      </c>
      <c r="D38" s="314" t="s">
        <v>143</v>
      </c>
      <c r="E38" s="314" t="s">
        <v>537</v>
      </c>
      <c r="F38" s="314" t="s">
        <v>444</v>
      </c>
      <c r="G38" s="315">
        <v>197</v>
      </c>
      <c r="H38" s="315">
        <v>197</v>
      </c>
    </row>
    <row r="39" spans="1:8" ht="55.5" customHeight="1">
      <c r="A39" s="308"/>
      <c r="B39" s="316" t="s">
        <v>620</v>
      </c>
      <c r="C39" s="314" t="s">
        <v>201</v>
      </c>
      <c r="D39" s="314" t="s">
        <v>143</v>
      </c>
      <c r="E39" s="314" t="s">
        <v>538</v>
      </c>
      <c r="F39" s="314"/>
      <c r="G39" s="315">
        <f>G40+G41</f>
        <v>478</v>
      </c>
      <c r="H39" s="315">
        <f>H40+H41</f>
        <v>478</v>
      </c>
    </row>
    <row r="40" spans="1:8" ht="54" customHeight="1">
      <c r="A40" s="308"/>
      <c r="B40" s="316" t="s">
        <v>440</v>
      </c>
      <c r="C40" s="314" t="s">
        <v>201</v>
      </c>
      <c r="D40" s="314" t="s">
        <v>143</v>
      </c>
      <c r="E40" s="314" t="s">
        <v>538</v>
      </c>
      <c r="F40" s="314" t="s">
        <v>443</v>
      </c>
      <c r="G40" s="315">
        <v>398</v>
      </c>
      <c r="H40" s="315">
        <v>398</v>
      </c>
    </row>
    <row r="41" spans="1:8" ht="26.25" customHeight="1">
      <c r="A41" s="308"/>
      <c r="B41" s="316" t="s">
        <v>441</v>
      </c>
      <c r="C41" s="314" t="s">
        <v>201</v>
      </c>
      <c r="D41" s="314" t="s">
        <v>143</v>
      </c>
      <c r="E41" s="314" t="s">
        <v>538</v>
      </c>
      <c r="F41" s="314" t="s">
        <v>444</v>
      </c>
      <c r="G41" s="315">
        <v>80</v>
      </c>
      <c r="H41" s="315">
        <v>80</v>
      </c>
    </row>
    <row r="42" spans="1:8" ht="16.5" customHeight="1">
      <c r="A42" s="308"/>
      <c r="B42" s="309" t="s">
        <v>144</v>
      </c>
      <c r="C42" s="310" t="s">
        <v>201</v>
      </c>
      <c r="D42" s="310" t="s">
        <v>345</v>
      </c>
      <c r="E42" s="310"/>
      <c r="F42" s="310"/>
      <c r="G42" s="311">
        <f aca="true" t="shared" si="2" ref="G42:H44">G43</f>
        <v>500</v>
      </c>
      <c r="H42" s="311">
        <f t="shared" si="2"/>
        <v>500</v>
      </c>
    </row>
    <row r="43" spans="1:8" ht="16.5" customHeight="1">
      <c r="A43" s="321"/>
      <c r="B43" s="318" t="s">
        <v>396</v>
      </c>
      <c r="C43" s="314" t="s">
        <v>201</v>
      </c>
      <c r="D43" s="314" t="s">
        <v>345</v>
      </c>
      <c r="E43" s="314" t="s">
        <v>533</v>
      </c>
      <c r="F43" s="314"/>
      <c r="G43" s="315">
        <f t="shared" si="2"/>
        <v>500</v>
      </c>
      <c r="H43" s="315">
        <f t="shared" si="2"/>
        <v>500</v>
      </c>
    </row>
    <row r="44" spans="1:8" ht="16.5" customHeight="1">
      <c r="A44" s="321"/>
      <c r="B44" s="313" t="s">
        <v>621</v>
      </c>
      <c r="C44" s="314" t="s">
        <v>201</v>
      </c>
      <c r="D44" s="314" t="s">
        <v>345</v>
      </c>
      <c r="E44" s="314" t="s">
        <v>539</v>
      </c>
      <c r="F44" s="314"/>
      <c r="G44" s="315">
        <f t="shared" si="2"/>
        <v>500</v>
      </c>
      <c r="H44" s="315">
        <f t="shared" si="2"/>
        <v>500</v>
      </c>
    </row>
    <row r="45" spans="1:8" ht="15" customHeight="1">
      <c r="A45" s="321"/>
      <c r="B45" s="316" t="s">
        <v>442</v>
      </c>
      <c r="C45" s="314" t="s">
        <v>201</v>
      </c>
      <c r="D45" s="314" t="s">
        <v>345</v>
      </c>
      <c r="E45" s="314" t="s">
        <v>539</v>
      </c>
      <c r="F45" s="314" t="s">
        <v>445</v>
      </c>
      <c r="G45" s="315">
        <f>500+500-500</f>
        <v>500</v>
      </c>
      <c r="H45" s="315">
        <f>500+500-500</f>
        <v>500</v>
      </c>
    </row>
    <row r="46" spans="1:8" ht="20.25" customHeight="1">
      <c r="A46" s="308"/>
      <c r="B46" s="317" t="s">
        <v>145</v>
      </c>
      <c r="C46" s="310" t="s">
        <v>201</v>
      </c>
      <c r="D46" s="310" t="s">
        <v>325</v>
      </c>
      <c r="E46" s="310"/>
      <c r="F46" s="310"/>
      <c r="G46" s="311">
        <f>G47+G52+G61+G63</f>
        <v>55669.09449</v>
      </c>
      <c r="H46" s="311">
        <f>H47+H52+H61+H63</f>
        <v>14700.59449</v>
      </c>
    </row>
    <row r="47" spans="1:8" ht="54.75" customHeight="1">
      <c r="A47" s="308"/>
      <c r="B47" s="323" t="s">
        <v>872</v>
      </c>
      <c r="C47" s="314" t="s">
        <v>201</v>
      </c>
      <c r="D47" s="314" t="s">
        <v>325</v>
      </c>
      <c r="E47" s="314" t="s">
        <v>623</v>
      </c>
      <c r="F47" s="314"/>
      <c r="G47" s="315">
        <f>G48+G50</f>
        <v>278.644</v>
      </c>
      <c r="H47" s="315">
        <f>H48+H50</f>
        <v>278.644</v>
      </c>
    </row>
    <row r="48" spans="1:8" ht="39" customHeight="1">
      <c r="A48" s="308"/>
      <c r="B48" s="323" t="s">
        <v>540</v>
      </c>
      <c r="C48" s="314" t="s">
        <v>201</v>
      </c>
      <c r="D48" s="314" t="s">
        <v>325</v>
      </c>
      <c r="E48" s="314" t="s">
        <v>541</v>
      </c>
      <c r="F48" s="314"/>
      <c r="G48" s="315">
        <f>G49</f>
        <v>120.544</v>
      </c>
      <c r="H48" s="315">
        <f>H49</f>
        <v>120.544</v>
      </c>
    </row>
    <row r="49" spans="1:8" ht="19.5" customHeight="1">
      <c r="A49" s="308"/>
      <c r="B49" s="324" t="s">
        <v>442</v>
      </c>
      <c r="C49" s="314" t="s">
        <v>201</v>
      </c>
      <c r="D49" s="314" t="s">
        <v>325</v>
      </c>
      <c r="E49" s="314" t="s">
        <v>541</v>
      </c>
      <c r="F49" s="314" t="s">
        <v>445</v>
      </c>
      <c r="G49" s="315">
        <v>120.544</v>
      </c>
      <c r="H49" s="315">
        <v>120.544</v>
      </c>
    </row>
    <row r="50" spans="1:8" ht="54" customHeight="1">
      <c r="A50" s="308"/>
      <c r="B50" s="323" t="s">
        <v>542</v>
      </c>
      <c r="C50" s="314" t="s">
        <v>201</v>
      </c>
      <c r="D50" s="314" t="s">
        <v>325</v>
      </c>
      <c r="E50" s="314" t="s">
        <v>543</v>
      </c>
      <c r="F50" s="314"/>
      <c r="G50" s="315">
        <v>158.1</v>
      </c>
      <c r="H50" s="315">
        <f>H51</f>
        <v>158.1</v>
      </c>
    </row>
    <row r="51" spans="1:8" ht="16.5" customHeight="1">
      <c r="A51" s="308"/>
      <c r="B51" s="324" t="s">
        <v>442</v>
      </c>
      <c r="C51" s="314" t="s">
        <v>201</v>
      </c>
      <c r="D51" s="314" t="s">
        <v>325</v>
      </c>
      <c r="E51" s="314" t="s">
        <v>543</v>
      </c>
      <c r="F51" s="314" t="s">
        <v>445</v>
      </c>
      <c r="G51" s="315">
        <v>158.1</v>
      </c>
      <c r="H51" s="315">
        <v>158.1</v>
      </c>
    </row>
    <row r="52" spans="1:8" ht="17.25" customHeight="1">
      <c r="A52" s="308"/>
      <c r="B52" s="313" t="s">
        <v>396</v>
      </c>
      <c r="C52" s="314" t="s">
        <v>201</v>
      </c>
      <c r="D52" s="314" t="s">
        <v>325</v>
      </c>
      <c r="E52" s="314" t="s">
        <v>533</v>
      </c>
      <c r="F52" s="314"/>
      <c r="G52" s="322">
        <f>G53+G55+G57+G59</f>
        <v>13890.45049</v>
      </c>
      <c r="H52" s="322">
        <f>H53+H55+H57+H59</f>
        <v>13921.95049</v>
      </c>
    </row>
    <row r="53" spans="1:8" ht="39.75" customHeight="1">
      <c r="A53" s="308"/>
      <c r="B53" s="313" t="s">
        <v>624</v>
      </c>
      <c r="C53" s="314" t="s">
        <v>201</v>
      </c>
      <c r="D53" s="314" t="s">
        <v>325</v>
      </c>
      <c r="E53" s="314" t="s">
        <v>544</v>
      </c>
      <c r="F53" s="314"/>
      <c r="G53" s="315">
        <f>G54</f>
        <v>500</v>
      </c>
      <c r="H53" s="315">
        <f>H54</f>
        <v>500</v>
      </c>
    </row>
    <row r="54" spans="1:8" ht="25.5" customHeight="1">
      <c r="A54" s="308"/>
      <c r="B54" s="316" t="s">
        <v>441</v>
      </c>
      <c r="C54" s="314" t="s">
        <v>201</v>
      </c>
      <c r="D54" s="314" t="s">
        <v>325</v>
      </c>
      <c r="E54" s="314" t="s">
        <v>544</v>
      </c>
      <c r="F54" s="314" t="s">
        <v>444</v>
      </c>
      <c r="G54" s="315">
        <v>500</v>
      </c>
      <c r="H54" s="315">
        <v>500</v>
      </c>
    </row>
    <row r="55" spans="1:8" ht="42.75" customHeight="1">
      <c r="A55" s="308"/>
      <c r="B55" s="313" t="s">
        <v>625</v>
      </c>
      <c r="C55" s="314" t="s">
        <v>201</v>
      </c>
      <c r="D55" s="314" t="s">
        <v>325</v>
      </c>
      <c r="E55" s="314" t="s">
        <v>545</v>
      </c>
      <c r="F55" s="314"/>
      <c r="G55" s="315">
        <f>G56</f>
        <v>12575.75049</v>
      </c>
      <c r="H55" s="315">
        <f>H56</f>
        <v>12607.25049</v>
      </c>
    </row>
    <row r="56" spans="1:8" ht="52.5" customHeight="1">
      <c r="A56" s="308"/>
      <c r="B56" s="316" t="s">
        <v>440</v>
      </c>
      <c r="C56" s="314" t="s">
        <v>201</v>
      </c>
      <c r="D56" s="314" t="s">
        <v>325</v>
      </c>
      <c r="E56" s="314" t="s">
        <v>545</v>
      </c>
      <c r="F56" s="314" t="s">
        <v>443</v>
      </c>
      <c r="G56" s="315">
        <v>12575.75049</v>
      </c>
      <c r="H56" s="315">
        <f>12575.75049+31.5</f>
        <v>12607.25049</v>
      </c>
    </row>
    <row r="57" spans="1:8" ht="57" customHeight="1">
      <c r="A57" s="308"/>
      <c r="B57" s="325" t="s">
        <v>626</v>
      </c>
      <c r="C57" s="314" t="s">
        <v>201</v>
      </c>
      <c r="D57" s="314" t="s">
        <v>325</v>
      </c>
      <c r="E57" s="314" t="s">
        <v>546</v>
      </c>
      <c r="F57" s="314"/>
      <c r="G57" s="315">
        <f>G58</f>
        <v>37.3</v>
      </c>
      <c r="H57" s="315">
        <f>H58</f>
        <v>37.3</v>
      </c>
    </row>
    <row r="58" spans="1:8" ht="27.75" customHeight="1">
      <c r="A58" s="308"/>
      <c r="B58" s="316" t="s">
        <v>441</v>
      </c>
      <c r="C58" s="314" t="s">
        <v>201</v>
      </c>
      <c r="D58" s="314" t="s">
        <v>325</v>
      </c>
      <c r="E58" s="314" t="s">
        <v>546</v>
      </c>
      <c r="F58" s="314" t="s">
        <v>444</v>
      </c>
      <c r="G58" s="315">
        <v>37.3</v>
      </c>
      <c r="H58" s="315">
        <v>37.3</v>
      </c>
    </row>
    <row r="59" spans="1:8" ht="42" customHeight="1">
      <c r="A59" s="308"/>
      <c r="B59" s="325" t="s">
        <v>627</v>
      </c>
      <c r="C59" s="314" t="s">
        <v>201</v>
      </c>
      <c r="D59" s="314" t="s">
        <v>325</v>
      </c>
      <c r="E59" s="314" t="s">
        <v>547</v>
      </c>
      <c r="F59" s="314"/>
      <c r="G59" s="322">
        <f>G60</f>
        <v>777.4</v>
      </c>
      <c r="H59" s="322">
        <f>H60</f>
        <v>777.4</v>
      </c>
    </row>
    <row r="60" spans="1:8" ht="18" customHeight="1">
      <c r="A60" s="308"/>
      <c r="B60" s="316" t="s">
        <v>442</v>
      </c>
      <c r="C60" s="314" t="s">
        <v>201</v>
      </c>
      <c r="D60" s="314" t="s">
        <v>325</v>
      </c>
      <c r="E60" s="314" t="s">
        <v>547</v>
      </c>
      <c r="F60" s="314" t="s">
        <v>445</v>
      </c>
      <c r="G60" s="315">
        <v>777.4</v>
      </c>
      <c r="H60" s="315">
        <v>777.4</v>
      </c>
    </row>
    <row r="61" spans="1:8" ht="28.5" customHeight="1">
      <c r="A61" s="308"/>
      <c r="B61" s="313" t="s">
        <v>628</v>
      </c>
      <c r="C61" s="314" t="s">
        <v>201</v>
      </c>
      <c r="D61" s="314" t="s">
        <v>325</v>
      </c>
      <c r="E61" s="314" t="s">
        <v>548</v>
      </c>
      <c r="F61" s="319"/>
      <c r="G61" s="322">
        <f>G62</f>
        <v>500</v>
      </c>
      <c r="H61" s="322">
        <f>H62</f>
        <v>500</v>
      </c>
    </row>
    <row r="62" spans="1:8" ht="15" customHeight="1">
      <c r="A62" s="308"/>
      <c r="B62" s="316" t="s">
        <v>442</v>
      </c>
      <c r="C62" s="314" t="s">
        <v>201</v>
      </c>
      <c r="D62" s="314" t="s">
        <v>325</v>
      </c>
      <c r="E62" s="314" t="s">
        <v>548</v>
      </c>
      <c r="F62" s="314" t="s">
        <v>445</v>
      </c>
      <c r="G62" s="315">
        <v>500</v>
      </c>
      <c r="H62" s="315">
        <v>500</v>
      </c>
    </row>
    <row r="63" spans="1:8" ht="42.75" customHeight="1">
      <c r="A63" s="327"/>
      <c r="B63" s="348" t="s">
        <v>873</v>
      </c>
      <c r="C63" s="314" t="s">
        <v>354</v>
      </c>
      <c r="D63" s="314" t="s">
        <v>325</v>
      </c>
      <c r="E63" s="314" t="s">
        <v>664</v>
      </c>
      <c r="F63" s="314"/>
      <c r="G63" s="315">
        <f>G64+G66</f>
        <v>41000</v>
      </c>
      <c r="H63" s="315">
        <f>H64+H66</f>
        <v>0</v>
      </c>
    </row>
    <row r="64" spans="1:8" ht="51" customHeight="1">
      <c r="A64" s="327"/>
      <c r="B64" s="349" t="s">
        <v>752</v>
      </c>
      <c r="C64" s="314" t="s">
        <v>354</v>
      </c>
      <c r="D64" s="314" t="s">
        <v>325</v>
      </c>
      <c r="E64" s="314" t="s">
        <v>590</v>
      </c>
      <c r="F64" s="314"/>
      <c r="G64" s="315">
        <f>G65</f>
        <v>40000</v>
      </c>
      <c r="H64" s="315">
        <f>H65</f>
        <v>0</v>
      </c>
    </row>
    <row r="65" spans="1:8" ht="27.75" customHeight="1">
      <c r="A65" s="327"/>
      <c r="B65" s="349" t="s">
        <v>564</v>
      </c>
      <c r="C65" s="314" t="s">
        <v>354</v>
      </c>
      <c r="D65" s="314" t="s">
        <v>325</v>
      </c>
      <c r="E65" s="314" t="s">
        <v>590</v>
      </c>
      <c r="F65" s="314" t="s">
        <v>296</v>
      </c>
      <c r="G65" s="315">
        <v>40000</v>
      </c>
      <c r="H65" s="315">
        <v>0</v>
      </c>
    </row>
    <row r="66" spans="1:8" ht="39.75" customHeight="1">
      <c r="A66" s="327"/>
      <c r="B66" s="350" t="s">
        <v>689</v>
      </c>
      <c r="C66" s="314" t="s">
        <v>354</v>
      </c>
      <c r="D66" s="314" t="s">
        <v>325</v>
      </c>
      <c r="E66" s="314" t="s">
        <v>591</v>
      </c>
      <c r="F66" s="314"/>
      <c r="G66" s="315">
        <f>G67</f>
        <v>1000</v>
      </c>
      <c r="H66" s="315">
        <f>H67</f>
        <v>0</v>
      </c>
    </row>
    <row r="67" spans="1:8" ht="28.5" customHeight="1">
      <c r="A67" s="327"/>
      <c r="B67" s="349" t="s">
        <v>564</v>
      </c>
      <c r="C67" s="314" t="s">
        <v>354</v>
      </c>
      <c r="D67" s="314" t="s">
        <v>325</v>
      </c>
      <c r="E67" s="314" t="s">
        <v>591</v>
      </c>
      <c r="F67" s="314" t="s">
        <v>296</v>
      </c>
      <c r="G67" s="315">
        <v>1000</v>
      </c>
      <c r="H67" s="315">
        <v>0</v>
      </c>
    </row>
    <row r="68" spans="1:8" ht="16.5" customHeight="1">
      <c r="A68" s="308"/>
      <c r="B68" s="317" t="s">
        <v>146</v>
      </c>
      <c r="C68" s="310" t="s">
        <v>201</v>
      </c>
      <c r="D68" s="310" t="s">
        <v>147</v>
      </c>
      <c r="E68" s="310"/>
      <c r="F68" s="310"/>
      <c r="G68" s="311">
        <f aca="true" t="shared" si="3" ref="G68:H70">G69</f>
        <v>398.79999999999995</v>
      </c>
      <c r="H68" s="311">
        <f t="shared" si="3"/>
        <v>398.79999999999995</v>
      </c>
    </row>
    <row r="69" spans="1:8" ht="16.5" customHeight="1">
      <c r="A69" s="308"/>
      <c r="B69" s="313" t="s">
        <v>396</v>
      </c>
      <c r="C69" s="314" t="s">
        <v>201</v>
      </c>
      <c r="D69" s="314" t="s">
        <v>147</v>
      </c>
      <c r="E69" s="314" t="s">
        <v>549</v>
      </c>
      <c r="F69" s="314"/>
      <c r="G69" s="315">
        <f t="shared" si="3"/>
        <v>398.79999999999995</v>
      </c>
      <c r="H69" s="315">
        <f t="shared" si="3"/>
        <v>398.79999999999995</v>
      </c>
    </row>
    <row r="70" spans="1:8" ht="30" customHeight="1">
      <c r="A70" s="308"/>
      <c r="B70" s="316" t="s">
        <v>629</v>
      </c>
      <c r="C70" s="314" t="s">
        <v>201</v>
      </c>
      <c r="D70" s="314" t="s">
        <v>147</v>
      </c>
      <c r="E70" s="314" t="s">
        <v>550</v>
      </c>
      <c r="F70" s="314"/>
      <c r="G70" s="315">
        <f t="shared" si="3"/>
        <v>398.79999999999995</v>
      </c>
      <c r="H70" s="315">
        <f t="shared" si="3"/>
        <v>398.79999999999995</v>
      </c>
    </row>
    <row r="71" spans="1:8" ht="15" customHeight="1">
      <c r="A71" s="308"/>
      <c r="B71" s="340" t="s">
        <v>685</v>
      </c>
      <c r="C71" s="314" t="s">
        <v>201</v>
      </c>
      <c r="D71" s="314" t="s">
        <v>147</v>
      </c>
      <c r="E71" s="314" t="s">
        <v>550</v>
      </c>
      <c r="F71" s="314"/>
      <c r="G71" s="315">
        <f>G72+G73</f>
        <v>398.79999999999995</v>
      </c>
      <c r="H71" s="315">
        <f>H72+H73</f>
        <v>398.79999999999995</v>
      </c>
    </row>
    <row r="72" spans="1:8" ht="55.5" customHeight="1">
      <c r="A72" s="308"/>
      <c r="B72" s="316" t="s">
        <v>440</v>
      </c>
      <c r="C72" s="314" t="s">
        <v>201</v>
      </c>
      <c r="D72" s="314" t="s">
        <v>147</v>
      </c>
      <c r="E72" s="314" t="s">
        <v>550</v>
      </c>
      <c r="F72" s="314" t="s">
        <v>443</v>
      </c>
      <c r="G72" s="315">
        <v>364.9</v>
      </c>
      <c r="H72" s="315">
        <v>364.9</v>
      </c>
    </row>
    <row r="73" spans="1:8" ht="24.75" customHeight="1">
      <c r="A73" s="308"/>
      <c r="B73" s="316" t="s">
        <v>441</v>
      </c>
      <c r="C73" s="314" t="s">
        <v>201</v>
      </c>
      <c r="D73" s="314" t="s">
        <v>147</v>
      </c>
      <c r="E73" s="314" t="s">
        <v>550</v>
      </c>
      <c r="F73" s="314" t="s">
        <v>444</v>
      </c>
      <c r="G73" s="315">
        <v>33.9</v>
      </c>
      <c r="H73" s="315">
        <v>33.9</v>
      </c>
    </row>
    <row r="74" spans="1:8" ht="15" customHeight="1">
      <c r="A74" s="308"/>
      <c r="B74" s="312" t="s">
        <v>423</v>
      </c>
      <c r="C74" s="310" t="s">
        <v>201</v>
      </c>
      <c r="D74" s="310" t="s">
        <v>424</v>
      </c>
      <c r="E74" s="310"/>
      <c r="F74" s="310"/>
      <c r="G74" s="311">
        <f>G75</f>
        <v>340.7</v>
      </c>
      <c r="H74" s="311">
        <f>H75</f>
        <v>340.7</v>
      </c>
    </row>
    <row r="75" spans="1:8" ht="15.75" customHeight="1">
      <c r="A75" s="308"/>
      <c r="B75" s="316" t="s">
        <v>396</v>
      </c>
      <c r="C75" s="314" t="s">
        <v>201</v>
      </c>
      <c r="D75" s="314" t="s">
        <v>424</v>
      </c>
      <c r="E75" s="314" t="s">
        <v>533</v>
      </c>
      <c r="F75" s="314"/>
      <c r="G75" s="315">
        <f>G76</f>
        <v>340.7</v>
      </c>
      <c r="H75" s="315">
        <f>H76</f>
        <v>340.7</v>
      </c>
    </row>
    <row r="76" spans="1:8" ht="30.75" customHeight="1">
      <c r="A76" s="308"/>
      <c r="B76" s="313" t="s">
        <v>630</v>
      </c>
      <c r="C76" s="314" t="s">
        <v>201</v>
      </c>
      <c r="D76" s="314" t="s">
        <v>424</v>
      </c>
      <c r="E76" s="314" t="s">
        <v>533</v>
      </c>
      <c r="F76" s="314"/>
      <c r="G76" s="315">
        <f>G78+G79</f>
        <v>340.7</v>
      </c>
      <c r="H76" s="315">
        <f>H78+H79</f>
        <v>340.7</v>
      </c>
    </row>
    <row r="77" spans="1:8" ht="17.25" customHeight="1">
      <c r="A77" s="308"/>
      <c r="B77" s="340" t="s">
        <v>685</v>
      </c>
      <c r="C77" s="319" t="s">
        <v>201</v>
      </c>
      <c r="D77" s="319" t="s">
        <v>424</v>
      </c>
      <c r="E77" s="319" t="s">
        <v>551</v>
      </c>
      <c r="F77" s="314"/>
      <c r="G77" s="341">
        <f>G79</f>
        <v>316.4</v>
      </c>
      <c r="H77" s="341">
        <f>H79</f>
        <v>316.4</v>
      </c>
    </row>
    <row r="78" spans="1:8" ht="55.5" customHeight="1">
      <c r="A78" s="308"/>
      <c r="B78" s="316" t="s">
        <v>440</v>
      </c>
      <c r="C78" s="314" t="s">
        <v>201</v>
      </c>
      <c r="D78" s="314" t="s">
        <v>424</v>
      </c>
      <c r="E78" s="314" t="s">
        <v>552</v>
      </c>
      <c r="F78" s="314" t="s">
        <v>443</v>
      </c>
      <c r="G78" s="315">
        <v>24.3</v>
      </c>
      <c r="H78" s="315">
        <v>24.3</v>
      </c>
    </row>
    <row r="79" spans="1:8" ht="54" customHeight="1">
      <c r="A79" s="308"/>
      <c r="B79" s="316" t="s">
        <v>440</v>
      </c>
      <c r="C79" s="314" t="s">
        <v>201</v>
      </c>
      <c r="D79" s="314" t="s">
        <v>424</v>
      </c>
      <c r="E79" s="314" t="s">
        <v>553</v>
      </c>
      <c r="F79" s="314" t="s">
        <v>443</v>
      </c>
      <c r="G79" s="315">
        <v>316.4</v>
      </c>
      <c r="H79" s="315">
        <v>316.4</v>
      </c>
    </row>
    <row r="80" spans="1:8" ht="30.75" customHeight="1">
      <c r="A80" s="308"/>
      <c r="B80" s="317" t="s">
        <v>148</v>
      </c>
      <c r="C80" s="310" t="s">
        <v>201</v>
      </c>
      <c r="D80" s="310" t="s">
        <v>149</v>
      </c>
      <c r="E80" s="310"/>
      <c r="F80" s="310"/>
      <c r="G80" s="311">
        <f>G81</f>
        <v>4237.75</v>
      </c>
      <c r="H80" s="311">
        <f>H81</f>
        <v>4237.75</v>
      </c>
    </row>
    <row r="81" spans="1:8" ht="16.5" customHeight="1">
      <c r="A81" s="308"/>
      <c r="B81" s="313" t="s">
        <v>396</v>
      </c>
      <c r="C81" s="314" t="s">
        <v>201</v>
      </c>
      <c r="D81" s="314" t="s">
        <v>149</v>
      </c>
      <c r="E81" s="314" t="s">
        <v>533</v>
      </c>
      <c r="F81" s="314"/>
      <c r="G81" s="315">
        <f>G82+G84+G86</f>
        <v>4237.75</v>
      </c>
      <c r="H81" s="315">
        <f>H82+H84+H86</f>
        <v>4237.75</v>
      </c>
    </row>
    <row r="82" spans="1:8" ht="30.75" customHeight="1">
      <c r="A82" s="308"/>
      <c r="B82" s="313" t="s">
        <v>631</v>
      </c>
      <c r="C82" s="314" t="s">
        <v>201</v>
      </c>
      <c r="D82" s="314" t="s">
        <v>149</v>
      </c>
      <c r="E82" s="314" t="s">
        <v>554</v>
      </c>
      <c r="F82" s="314"/>
      <c r="G82" s="315">
        <f>G83</f>
        <v>500</v>
      </c>
      <c r="H82" s="315">
        <f>H83</f>
        <v>500</v>
      </c>
    </row>
    <row r="83" spans="1:8" ht="27" customHeight="1">
      <c r="A83" s="308"/>
      <c r="B83" s="316" t="s">
        <v>441</v>
      </c>
      <c r="C83" s="314" t="s">
        <v>201</v>
      </c>
      <c r="D83" s="314" t="s">
        <v>149</v>
      </c>
      <c r="E83" s="314" t="s">
        <v>554</v>
      </c>
      <c r="F83" s="314" t="s">
        <v>444</v>
      </c>
      <c r="G83" s="315">
        <f>300+200</f>
        <v>500</v>
      </c>
      <c r="H83" s="315">
        <f>300+200</f>
        <v>500</v>
      </c>
    </row>
    <row r="84" spans="1:8" ht="41.25" customHeight="1">
      <c r="A84" s="308"/>
      <c r="B84" s="313" t="s">
        <v>632</v>
      </c>
      <c r="C84" s="314" t="s">
        <v>201</v>
      </c>
      <c r="D84" s="314" t="s">
        <v>149</v>
      </c>
      <c r="E84" s="314" t="s">
        <v>555</v>
      </c>
      <c r="F84" s="314"/>
      <c r="G84" s="315">
        <f>G85</f>
        <v>100</v>
      </c>
      <c r="H84" s="315">
        <f>H85</f>
        <v>100</v>
      </c>
    </row>
    <row r="85" spans="1:8" ht="28.5" customHeight="1">
      <c r="A85" s="308"/>
      <c r="B85" s="316" t="s">
        <v>441</v>
      </c>
      <c r="C85" s="314" t="s">
        <v>201</v>
      </c>
      <c r="D85" s="314" t="s">
        <v>149</v>
      </c>
      <c r="E85" s="314" t="s">
        <v>555</v>
      </c>
      <c r="F85" s="314" t="s">
        <v>444</v>
      </c>
      <c r="G85" s="315">
        <f>200-100</f>
        <v>100</v>
      </c>
      <c r="H85" s="315">
        <f>200-100</f>
        <v>100</v>
      </c>
    </row>
    <row r="86" spans="1:8" ht="28.5" customHeight="1">
      <c r="A86" s="321"/>
      <c r="B86" s="313" t="s">
        <v>633</v>
      </c>
      <c r="C86" s="314" t="s">
        <v>201</v>
      </c>
      <c r="D86" s="314" t="s">
        <v>149</v>
      </c>
      <c r="E86" s="314" t="s">
        <v>556</v>
      </c>
      <c r="F86" s="319"/>
      <c r="G86" s="315">
        <f>G87</f>
        <v>3637.75</v>
      </c>
      <c r="H86" s="315">
        <f>H87</f>
        <v>3637.75</v>
      </c>
    </row>
    <row r="87" spans="1:8" ht="54.75" customHeight="1">
      <c r="A87" s="321"/>
      <c r="B87" s="316" t="s">
        <v>440</v>
      </c>
      <c r="C87" s="314" t="s">
        <v>201</v>
      </c>
      <c r="D87" s="314" t="s">
        <v>149</v>
      </c>
      <c r="E87" s="314" t="s">
        <v>556</v>
      </c>
      <c r="F87" s="314" t="s">
        <v>443</v>
      </c>
      <c r="G87" s="315">
        <f>3437.75+200</f>
        <v>3637.75</v>
      </c>
      <c r="H87" s="315">
        <f>3437.75+200</f>
        <v>3637.75</v>
      </c>
    </row>
    <row r="88" spans="1:8" ht="28.5" customHeight="1">
      <c r="A88" s="321"/>
      <c r="B88" s="312" t="s">
        <v>417</v>
      </c>
      <c r="C88" s="310" t="s">
        <v>201</v>
      </c>
      <c r="D88" s="310" t="s">
        <v>298</v>
      </c>
      <c r="E88" s="310"/>
      <c r="F88" s="310"/>
      <c r="G88" s="311">
        <f>G89+G93</f>
        <v>200</v>
      </c>
      <c r="H88" s="311">
        <f>H89+H93</f>
        <v>200</v>
      </c>
    </row>
    <row r="89" spans="1:8" ht="42" customHeight="1">
      <c r="A89" s="321"/>
      <c r="B89" s="313" t="s">
        <v>874</v>
      </c>
      <c r="C89" s="314" t="s">
        <v>201</v>
      </c>
      <c r="D89" s="314" t="s">
        <v>298</v>
      </c>
      <c r="E89" s="326" t="s">
        <v>557</v>
      </c>
      <c r="F89" s="314"/>
      <c r="G89" s="315">
        <f>G91</f>
        <v>100</v>
      </c>
      <c r="H89" s="315">
        <f>H91</f>
        <v>100</v>
      </c>
    </row>
    <row r="90" spans="1:8" ht="32.25" customHeight="1">
      <c r="A90" s="321"/>
      <c r="B90" s="313" t="s">
        <v>634</v>
      </c>
      <c r="C90" s="314" t="s">
        <v>201</v>
      </c>
      <c r="D90" s="314" t="s">
        <v>298</v>
      </c>
      <c r="E90" s="326" t="s">
        <v>686</v>
      </c>
      <c r="F90" s="314"/>
      <c r="G90" s="315">
        <f>G91</f>
        <v>100</v>
      </c>
      <c r="H90" s="315">
        <f>H91</f>
        <v>100</v>
      </c>
    </row>
    <row r="91" spans="1:8" ht="44.25" customHeight="1">
      <c r="A91" s="321"/>
      <c r="B91" s="313" t="s">
        <v>608</v>
      </c>
      <c r="C91" s="314" t="s">
        <v>201</v>
      </c>
      <c r="D91" s="314" t="s">
        <v>298</v>
      </c>
      <c r="E91" s="326" t="s">
        <v>558</v>
      </c>
      <c r="F91" s="314"/>
      <c r="G91" s="315">
        <f>G92</f>
        <v>100</v>
      </c>
      <c r="H91" s="315">
        <f>H92</f>
        <v>100</v>
      </c>
    </row>
    <row r="92" spans="1:8" ht="25.5" customHeight="1">
      <c r="A92" s="321"/>
      <c r="B92" s="316" t="s">
        <v>441</v>
      </c>
      <c r="C92" s="314" t="s">
        <v>201</v>
      </c>
      <c r="D92" s="314" t="s">
        <v>298</v>
      </c>
      <c r="E92" s="326" t="s">
        <v>558</v>
      </c>
      <c r="F92" s="314" t="s">
        <v>444</v>
      </c>
      <c r="G92" s="315">
        <v>100</v>
      </c>
      <c r="H92" s="315">
        <v>100</v>
      </c>
    </row>
    <row r="93" spans="1:8" ht="42.75" customHeight="1">
      <c r="A93" s="321"/>
      <c r="B93" s="313" t="s">
        <v>875</v>
      </c>
      <c r="C93" s="314" t="s">
        <v>201</v>
      </c>
      <c r="D93" s="314" t="s">
        <v>298</v>
      </c>
      <c r="E93" s="326" t="s">
        <v>559</v>
      </c>
      <c r="F93" s="314"/>
      <c r="G93" s="315">
        <f>G95</f>
        <v>100</v>
      </c>
      <c r="H93" s="315">
        <f>H95</f>
        <v>100</v>
      </c>
    </row>
    <row r="94" spans="1:8" ht="30" customHeight="1">
      <c r="A94" s="321"/>
      <c r="B94" s="313" t="s">
        <v>635</v>
      </c>
      <c r="C94" s="314" t="s">
        <v>201</v>
      </c>
      <c r="D94" s="314" t="s">
        <v>298</v>
      </c>
      <c r="E94" s="326" t="s">
        <v>687</v>
      </c>
      <c r="F94" s="314"/>
      <c r="G94" s="315">
        <f>G95</f>
        <v>100</v>
      </c>
      <c r="H94" s="315">
        <f>H95</f>
        <v>100</v>
      </c>
    </row>
    <row r="95" spans="1:8" ht="41.25" customHeight="1">
      <c r="A95" s="321"/>
      <c r="B95" s="313" t="s">
        <v>608</v>
      </c>
      <c r="C95" s="314" t="s">
        <v>201</v>
      </c>
      <c r="D95" s="314" t="s">
        <v>298</v>
      </c>
      <c r="E95" s="326" t="s">
        <v>560</v>
      </c>
      <c r="F95" s="314"/>
      <c r="G95" s="315">
        <f>G96</f>
        <v>100</v>
      </c>
      <c r="H95" s="315">
        <f>H96</f>
        <v>100</v>
      </c>
    </row>
    <row r="96" spans="1:8" ht="27" customHeight="1">
      <c r="A96" s="321"/>
      <c r="B96" s="316" t="s">
        <v>441</v>
      </c>
      <c r="C96" s="314" t="s">
        <v>201</v>
      </c>
      <c r="D96" s="314" t="s">
        <v>298</v>
      </c>
      <c r="E96" s="326" t="s">
        <v>561</v>
      </c>
      <c r="F96" s="314" t="s">
        <v>444</v>
      </c>
      <c r="G96" s="315">
        <v>100</v>
      </c>
      <c r="H96" s="315">
        <v>100</v>
      </c>
    </row>
    <row r="97" spans="1:8" ht="17.25" customHeight="1">
      <c r="A97" s="308"/>
      <c r="B97" s="317" t="s">
        <v>317</v>
      </c>
      <c r="C97" s="310" t="s">
        <v>201</v>
      </c>
      <c r="D97" s="310" t="s">
        <v>435</v>
      </c>
      <c r="E97" s="310"/>
      <c r="F97" s="310"/>
      <c r="G97" s="311">
        <f aca="true" t="shared" si="4" ref="G97:H99">G98</f>
        <v>3000</v>
      </c>
      <c r="H97" s="311">
        <f t="shared" si="4"/>
        <v>3000</v>
      </c>
    </row>
    <row r="98" spans="1:8" ht="17.25" customHeight="1">
      <c r="A98" s="308"/>
      <c r="B98" s="313" t="s">
        <v>396</v>
      </c>
      <c r="C98" s="314" t="s">
        <v>201</v>
      </c>
      <c r="D98" s="314" t="s">
        <v>435</v>
      </c>
      <c r="E98" s="314" t="s">
        <v>533</v>
      </c>
      <c r="F98" s="314"/>
      <c r="G98" s="315">
        <f t="shared" si="4"/>
        <v>3000</v>
      </c>
      <c r="H98" s="315">
        <f t="shared" si="4"/>
        <v>3000</v>
      </c>
    </row>
    <row r="99" spans="1:8" ht="18" customHeight="1">
      <c r="A99" s="308"/>
      <c r="B99" s="313" t="s">
        <v>636</v>
      </c>
      <c r="C99" s="314" t="s">
        <v>201</v>
      </c>
      <c r="D99" s="314" t="s">
        <v>435</v>
      </c>
      <c r="E99" s="314" t="s">
        <v>562</v>
      </c>
      <c r="F99" s="314"/>
      <c r="G99" s="315">
        <f t="shared" si="4"/>
        <v>3000</v>
      </c>
      <c r="H99" s="315">
        <f t="shared" si="4"/>
        <v>3000</v>
      </c>
    </row>
    <row r="100" spans="1:8" ht="28.5" customHeight="1">
      <c r="A100" s="308"/>
      <c r="B100" s="316" t="s">
        <v>441</v>
      </c>
      <c r="C100" s="314" t="s">
        <v>201</v>
      </c>
      <c r="D100" s="314" t="s">
        <v>435</v>
      </c>
      <c r="E100" s="314" t="s">
        <v>562</v>
      </c>
      <c r="F100" s="314" t="s">
        <v>444</v>
      </c>
      <c r="G100" s="315">
        <v>3000</v>
      </c>
      <c r="H100" s="315">
        <v>3000</v>
      </c>
    </row>
    <row r="101" spans="1:8" ht="16.5" customHeight="1">
      <c r="A101" s="308"/>
      <c r="B101" s="309" t="s">
        <v>801</v>
      </c>
      <c r="C101" s="310" t="s">
        <v>201</v>
      </c>
      <c r="D101" s="310" t="s">
        <v>802</v>
      </c>
      <c r="E101" s="310"/>
      <c r="F101" s="310"/>
      <c r="G101" s="311">
        <f>G102</f>
        <v>84</v>
      </c>
      <c r="H101" s="311">
        <f>H102</f>
        <v>84</v>
      </c>
    </row>
    <row r="102" spans="1:8" ht="38.25">
      <c r="A102" s="308"/>
      <c r="B102" s="313" t="s">
        <v>868</v>
      </c>
      <c r="C102" s="314" t="s">
        <v>201</v>
      </c>
      <c r="D102" s="314" t="s">
        <v>802</v>
      </c>
      <c r="E102" s="314" t="s">
        <v>622</v>
      </c>
      <c r="F102" s="310"/>
      <c r="G102" s="315">
        <f>G103+G105</f>
        <v>84</v>
      </c>
      <c r="H102" s="315">
        <f>H103+H105</f>
        <v>84</v>
      </c>
    </row>
    <row r="103" spans="1:8" ht="51.75" customHeight="1">
      <c r="A103" s="308"/>
      <c r="B103" s="316" t="s">
        <v>854</v>
      </c>
      <c r="C103" s="314" t="s">
        <v>201</v>
      </c>
      <c r="D103" s="314" t="s">
        <v>802</v>
      </c>
      <c r="E103" s="314" t="s">
        <v>804</v>
      </c>
      <c r="F103" s="314"/>
      <c r="G103" s="315">
        <f>G104</f>
        <v>29</v>
      </c>
      <c r="H103" s="315">
        <v>29</v>
      </c>
    </row>
    <row r="104" spans="1:8" ht="30.75" customHeight="1">
      <c r="A104" s="308"/>
      <c r="B104" s="323" t="s">
        <v>803</v>
      </c>
      <c r="C104" s="314" t="s">
        <v>201</v>
      </c>
      <c r="D104" s="314" t="s">
        <v>802</v>
      </c>
      <c r="E104" s="314" t="s">
        <v>804</v>
      </c>
      <c r="F104" s="314" t="s">
        <v>150</v>
      </c>
      <c r="G104" s="315">
        <v>29</v>
      </c>
      <c r="H104" s="315">
        <v>29</v>
      </c>
    </row>
    <row r="105" spans="1:8" ht="45" customHeight="1">
      <c r="A105" s="308"/>
      <c r="B105" s="323" t="s">
        <v>855</v>
      </c>
      <c r="C105" s="314" t="s">
        <v>201</v>
      </c>
      <c r="D105" s="314" t="s">
        <v>802</v>
      </c>
      <c r="E105" s="314" t="s">
        <v>805</v>
      </c>
      <c r="F105" s="314"/>
      <c r="G105" s="315">
        <f>G106</f>
        <v>55</v>
      </c>
      <c r="H105" s="315">
        <f>H106</f>
        <v>55</v>
      </c>
    </row>
    <row r="106" spans="1:8" ht="17.25" customHeight="1">
      <c r="A106" s="308"/>
      <c r="B106" s="323" t="s">
        <v>442</v>
      </c>
      <c r="C106" s="314" t="s">
        <v>201</v>
      </c>
      <c r="D106" s="314" t="s">
        <v>802</v>
      </c>
      <c r="E106" s="314" t="s">
        <v>805</v>
      </c>
      <c r="F106" s="314" t="s">
        <v>445</v>
      </c>
      <c r="G106" s="315">
        <v>55</v>
      </c>
      <c r="H106" s="315">
        <v>55</v>
      </c>
    </row>
    <row r="107" spans="1:8" ht="16.5" customHeight="1">
      <c r="A107" s="308"/>
      <c r="B107" s="309" t="s">
        <v>393</v>
      </c>
      <c r="C107" s="310" t="s">
        <v>201</v>
      </c>
      <c r="D107" s="310" t="s">
        <v>394</v>
      </c>
      <c r="E107" s="310"/>
      <c r="F107" s="310"/>
      <c r="G107" s="311">
        <f aca="true" t="shared" si="5" ref="G107:H109">G108</f>
        <v>250</v>
      </c>
      <c r="H107" s="311">
        <f t="shared" si="5"/>
        <v>250</v>
      </c>
    </row>
    <row r="108" spans="1:8" ht="20.25" customHeight="1">
      <c r="A108" s="327"/>
      <c r="B108" s="318" t="s">
        <v>396</v>
      </c>
      <c r="C108" s="314" t="s">
        <v>201</v>
      </c>
      <c r="D108" s="314" t="s">
        <v>394</v>
      </c>
      <c r="E108" s="314" t="s">
        <v>533</v>
      </c>
      <c r="F108" s="314"/>
      <c r="G108" s="315">
        <f t="shared" si="5"/>
        <v>250</v>
      </c>
      <c r="H108" s="315">
        <f t="shared" si="5"/>
        <v>250</v>
      </c>
    </row>
    <row r="109" spans="1:8" ht="18" customHeight="1">
      <c r="A109" s="308"/>
      <c r="B109" s="325" t="s">
        <v>637</v>
      </c>
      <c r="C109" s="314" t="s">
        <v>201</v>
      </c>
      <c r="D109" s="314" t="s">
        <v>394</v>
      </c>
      <c r="E109" s="314" t="s">
        <v>563</v>
      </c>
      <c r="F109" s="319"/>
      <c r="G109" s="315">
        <f t="shared" si="5"/>
        <v>250</v>
      </c>
      <c r="H109" s="315">
        <f t="shared" si="5"/>
        <v>250</v>
      </c>
    </row>
    <row r="110" spans="1:8" ht="27" customHeight="1">
      <c r="A110" s="308"/>
      <c r="B110" s="316" t="s">
        <v>441</v>
      </c>
      <c r="C110" s="314" t="s">
        <v>201</v>
      </c>
      <c r="D110" s="314" t="s">
        <v>394</v>
      </c>
      <c r="E110" s="314" t="s">
        <v>563</v>
      </c>
      <c r="F110" s="314" t="s">
        <v>444</v>
      </c>
      <c r="G110" s="315">
        <v>250</v>
      </c>
      <c r="H110" s="315">
        <v>250</v>
      </c>
    </row>
    <row r="111" spans="1:8" ht="16.5" customHeight="1">
      <c r="A111" s="308"/>
      <c r="B111" s="309" t="s">
        <v>90</v>
      </c>
      <c r="C111" s="310" t="s">
        <v>201</v>
      </c>
      <c r="D111" s="310" t="s">
        <v>91</v>
      </c>
      <c r="E111" s="310"/>
      <c r="F111" s="310"/>
      <c r="G111" s="311">
        <f aca="true" t="shared" si="6" ref="G111:H114">G112</f>
        <v>30.5</v>
      </c>
      <c r="H111" s="311">
        <f t="shared" si="6"/>
        <v>30.5</v>
      </c>
    </row>
    <row r="112" spans="1:8" ht="53.25" customHeight="1">
      <c r="A112" s="158"/>
      <c r="B112" s="64" t="s">
        <v>876</v>
      </c>
      <c r="C112" s="138" t="s">
        <v>201</v>
      </c>
      <c r="D112" s="314" t="s">
        <v>91</v>
      </c>
      <c r="E112" s="138" t="s">
        <v>565</v>
      </c>
      <c r="F112" s="138"/>
      <c r="G112" s="139">
        <f t="shared" si="6"/>
        <v>30.5</v>
      </c>
      <c r="H112" s="139">
        <f t="shared" si="6"/>
        <v>30.5</v>
      </c>
    </row>
    <row r="113" spans="1:8" ht="28.5" customHeight="1">
      <c r="A113" s="158"/>
      <c r="B113" s="64" t="s">
        <v>638</v>
      </c>
      <c r="C113" s="138" t="s">
        <v>201</v>
      </c>
      <c r="D113" s="314" t="s">
        <v>91</v>
      </c>
      <c r="E113" s="138" t="s">
        <v>639</v>
      </c>
      <c r="F113" s="138"/>
      <c r="G113" s="139">
        <f t="shared" si="6"/>
        <v>30.5</v>
      </c>
      <c r="H113" s="139">
        <f t="shared" si="6"/>
        <v>30.5</v>
      </c>
    </row>
    <row r="114" spans="1:8" ht="53.25" customHeight="1">
      <c r="A114" s="158"/>
      <c r="B114" s="178" t="s">
        <v>813</v>
      </c>
      <c r="C114" s="138" t="s">
        <v>201</v>
      </c>
      <c r="D114" s="314" t="s">
        <v>91</v>
      </c>
      <c r="E114" s="138" t="s">
        <v>812</v>
      </c>
      <c r="F114" s="136"/>
      <c r="G114" s="139">
        <f t="shared" si="6"/>
        <v>30.5</v>
      </c>
      <c r="H114" s="139">
        <f t="shared" si="6"/>
        <v>30.5</v>
      </c>
    </row>
    <row r="115" spans="1:8" ht="27" customHeight="1">
      <c r="A115" s="158"/>
      <c r="B115" s="64" t="s">
        <v>441</v>
      </c>
      <c r="C115" s="138" t="s">
        <v>201</v>
      </c>
      <c r="D115" s="314" t="s">
        <v>91</v>
      </c>
      <c r="E115" s="138" t="s">
        <v>812</v>
      </c>
      <c r="F115" s="138" t="s">
        <v>444</v>
      </c>
      <c r="G115" s="139">
        <v>30.5</v>
      </c>
      <c r="H115" s="139">
        <v>30.5</v>
      </c>
    </row>
    <row r="116" spans="1:8" ht="18.75" customHeight="1">
      <c r="A116" s="308"/>
      <c r="B116" s="317" t="s">
        <v>92</v>
      </c>
      <c r="C116" s="310" t="s">
        <v>201</v>
      </c>
      <c r="D116" s="310" t="s">
        <v>93</v>
      </c>
      <c r="E116" s="310"/>
      <c r="F116" s="310"/>
      <c r="G116" s="311">
        <f>G117</f>
        <v>3000</v>
      </c>
      <c r="H116" s="311">
        <f>H117</f>
        <v>3000</v>
      </c>
    </row>
    <row r="117" spans="1:8" ht="17.25" customHeight="1">
      <c r="A117" s="308"/>
      <c r="B117" s="318" t="s">
        <v>396</v>
      </c>
      <c r="C117" s="314" t="s">
        <v>201</v>
      </c>
      <c r="D117" s="314" t="s">
        <v>93</v>
      </c>
      <c r="E117" s="314" t="s">
        <v>549</v>
      </c>
      <c r="F117" s="314"/>
      <c r="G117" s="315">
        <f>G118+G120</f>
        <v>3000</v>
      </c>
      <c r="H117" s="315">
        <f>H118+H120</f>
        <v>3000</v>
      </c>
    </row>
    <row r="118" spans="1:8" ht="17.25" customHeight="1">
      <c r="A118" s="308"/>
      <c r="B118" s="313" t="s">
        <v>640</v>
      </c>
      <c r="C118" s="314" t="s">
        <v>201</v>
      </c>
      <c r="D118" s="314" t="s">
        <v>93</v>
      </c>
      <c r="E118" s="314" t="s">
        <v>566</v>
      </c>
      <c r="F118" s="314"/>
      <c r="G118" s="315">
        <f>G119</f>
        <v>1500</v>
      </c>
      <c r="H118" s="315">
        <f>H119</f>
        <v>1500</v>
      </c>
    </row>
    <row r="119" spans="1:8" ht="27" customHeight="1">
      <c r="A119" s="308"/>
      <c r="B119" s="316" t="s">
        <v>441</v>
      </c>
      <c r="C119" s="314" t="s">
        <v>201</v>
      </c>
      <c r="D119" s="314" t="s">
        <v>93</v>
      </c>
      <c r="E119" s="314" t="s">
        <v>566</v>
      </c>
      <c r="F119" s="314" t="s">
        <v>444</v>
      </c>
      <c r="G119" s="315">
        <v>1500</v>
      </c>
      <c r="H119" s="315">
        <v>1500</v>
      </c>
    </row>
    <row r="120" spans="1:8" ht="32.25" customHeight="1">
      <c r="A120" s="308"/>
      <c r="B120" s="313" t="s">
        <v>641</v>
      </c>
      <c r="C120" s="314" t="s">
        <v>201</v>
      </c>
      <c r="D120" s="314" t="s">
        <v>93</v>
      </c>
      <c r="E120" s="314" t="s">
        <v>567</v>
      </c>
      <c r="F120" s="314"/>
      <c r="G120" s="315">
        <f>G121</f>
        <v>1500</v>
      </c>
      <c r="H120" s="315">
        <f>H121</f>
        <v>1500</v>
      </c>
    </row>
    <row r="121" spans="1:8" ht="28.5" customHeight="1">
      <c r="A121" s="321"/>
      <c r="B121" s="316" t="s">
        <v>441</v>
      </c>
      <c r="C121" s="314" t="s">
        <v>201</v>
      </c>
      <c r="D121" s="314" t="s">
        <v>93</v>
      </c>
      <c r="E121" s="314" t="s">
        <v>567</v>
      </c>
      <c r="F121" s="314" t="s">
        <v>444</v>
      </c>
      <c r="G121" s="315">
        <v>1500</v>
      </c>
      <c r="H121" s="315">
        <v>1500</v>
      </c>
    </row>
    <row r="122" spans="1:8" ht="16.5" customHeight="1">
      <c r="A122" s="308"/>
      <c r="B122" s="317" t="s">
        <v>364</v>
      </c>
      <c r="C122" s="310" t="s">
        <v>201</v>
      </c>
      <c r="D122" s="310" t="s">
        <v>365</v>
      </c>
      <c r="E122" s="310"/>
      <c r="F122" s="310"/>
      <c r="G122" s="311">
        <f>G123</f>
        <v>79435.87766</v>
      </c>
      <c r="H122" s="311">
        <f>H123</f>
        <v>79435.87766</v>
      </c>
    </row>
    <row r="123" spans="1:8" ht="30" customHeight="1">
      <c r="A123" s="308"/>
      <c r="B123" s="318" t="s">
        <v>877</v>
      </c>
      <c r="C123" s="314" t="s">
        <v>201</v>
      </c>
      <c r="D123" s="314" t="s">
        <v>365</v>
      </c>
      <c r="E123" s="314" t="s">
        <v>516</v>
      </c>
      <c r="F123" s="314"/>
      <c r="G123" s="315">
        <f>G124</f>
        <v>79435.87766</v>
      </c>
      <c r="H123" s="315">
        <f>H124</f>
        <v>79435.87766</v>
      </c>
    </row>
    <row r="124" spans="1:8" ht="17.25" customHeight="1">
      <c r="A124" s="308"/>
      <c r="B124" s="318" t="s">
        <v>595</v>
      </c>
      <c r="C124" s="314" t="s">
        <v>201</v>
      </c>
      <c r="D124" s="314" t="s">
        <v>278</v>
      </c>
      <c r="E124" s="314" t="s">
        <v>516</v>
      </c>
      <c r="F124" s="314"/>
      <c r="G124" s="315">
        <f>G125+G130+G133</f>
        <v>79435.87766</v>
      </c>
      <c r="H124" s="315">
        <f>H125+H130+H133</f>
        <v>79435.87766</v>
      </c>
    </row>
    <row r="125" spans="1:8" ht="21" customHeight="1">
      <c r="A125" s="308"/>
      <c r="B125" s="313" t="s">
        <v>596</v>
      </c>
      <c r="C125" s="314" t="s">
        <v>201</v>
      </c>
      <c r="D125" s="314" t="s">
        <v>365</v>
      </c>
      <c r="E125" s="314" t="s">
        <v>517</v>
      </c>
      <c r="F125" s="314"/>
      <c r="G125" s="315">
        <f>G126</f>
        <v>51449.77766</v>
      </c>
      <c r="H125" s="315">
        <f>H126</f>
        <v>51449.77766</v>
      </c>
    </row>
    <row r="126" spans="1:8" ht="54.75" customHeight="1">
      <c r="A126" s="308"/>
      <c r="B126" s="313" t="s">
        <v>597</v>
      </c>
      <c r="C126" s="314" t="s">
        <v>201</v>
      </c>
      <c r="D126" s="314" t="s">
        <v>365</v>
      </c>
      <c r="E126" s="314" t="s">
        <v>518</v>
      </c>
      <c r="F126" s="314"/>
      <c r="G126" s="315">
        <f>G127+G128+G129</f>
        <v>51449.77766</v>
      </c>
      <c r="H126" s="315">
        <f>H127+H128+H129</f>
        <v>51449.77766</v>
      </c>
    </row>
    <row r="127" spans="1:8" ht="54" customHeight="1">
      <c r="A127" s="308"/>
      <c r="B127" s="316" t="s">
        <v>440</v>
      </c>
      <c r="C127" s="314" t="s">
        <v>201</v>
      </c>
      <c r="D127" s="314" t="s">
        <v>365</v>
      </c>
      <c r="E127" s="314" t="s">
        <v>518</v>
      </c>
      <c r="F127" s="314" t="s">
        <v>443</v>
      </c>
      <c r="G127" s="315">
        <v>39184.13339</v>
      </c>
      <c r="H127" s="315">
        <v>39184.13339</v>
      </c>
    </row>
    <row r="128" spans="1:8" ht="27" customHeight="1">
      <c r="A128" s="308"/>
      <c r="B128" s="316" t="s">
        <v>441</v>
      </c>
      <c r="C128" s="314" t="s">
        <v>201</v>
      </c>
      <c r="D128" s="314" t="s">
        <v>365</v>
      </c>
      <c r="E128" s="314" t="s">
        <v>518</v>
      </c>
      <c r="F128" s="314" t="s">
        <v>444</v>
      </c>
      <c r="G128" s="315">
        <f>25455.42-800-200-500-12289.77573</f>
        <v>11665.644269999999</v>
      </c>
      <c r="H128" s="315">
        <f>25455.42-800-200-500-12289.77573+562.644-562.644</f>
        <v>11665.644269999999</v>
      </c>
    </row>
    <row r="129" spans="1:8" ht="18" customHeight="1">
      <c r="A129" s="308"/>
      <c r="B129" s="316" t="s">
        <v>442</v>
      </c>
      <c r="C129" s="314" t="s">
        <v>201</v>
      </c>
      <c r="D129" s="314" t="s">
        <v>365</v>
      </c>
      <c r="E129" s="314" t="s">
        <v>518</v>
      </c>
      <c r="F129" s="314" t="s">
        <v>445</v>
      </c>
      <c r="G129" s="315">
        <v>600</v>
      </c>
      <c r="H129" s="315">
        <v>600</v>
      </c>
    </row>
    <row r="130" spans="1:8" ht="67.5" customHeight="1">
      <c r="A130" s="308"/>
      <c r="B130" s="313" t="s">
        <v>598</v>
      </c>
      <c r="C130" s="314" t="s">
        <v>201</v>
      </c>
      <c r="D130" s="314" t="s">
        <v>365</v>
      </c>
      <c r="E130" s="314" t="s">
        <v>519</v>
      </c>
      <c r="F130" s="314"/>
      <c r="G130" s="315">
        <f>G131+G132</f>
        <v>27938</v>
      </c>
      <c r="H130" s="315">
        <f>H131+H132</f>
        <v>27938</v>
      </c>
    </row>
    <row r="131" spans="1:8" ht="54.75" customHeight="1">
      <c r="A131" s="308"/>
      <c r="B131" s="313" t="s">
        <v>440</v>
      </c>
      <c r="C131" s="314" t="s">
        <v>201</v>
      </c>
      <c r="D131" s="314" t="s">
        <v>365</v>
      </c>
      <c r="E131" s="314" t="s">
        <v>519</v>
      </c>
      <c r="F131" s="314" t="s">
        <v>443</v>
      </c>
      <c r="G131" s="315">
        <v>26761.319</v>
      </c>
      <c r="H131" s="315">
        <v>26761.319</v>
      </c>
    </row>
    <row r="132" spans="1:8" ht="27.75" customHeight="1">
      <c r="A132" s="308"/>
      <c r="B132" s="313" t="s">
        <v>441</v>
      </c>
      <c r="C132" s="314" t="s">
        <v>201</v>
      </c>
      <c r="D132" s="314" t="s">
        <v>365</v>
      </c>
      <c r="E132" s="314" t="s">
        <v>519</v>
      </c>
      <c r="F132" s="314" t="s">
        <v>444</v>
      </c>
      <c r="G132" s="315">
        <v>1176.681</v>
      </c>
      <c r="H132" s="315">
        <v>1176.681</v>
      </c>
    </row>
    <row r="133" spans="1:8" ht="80.25" customHeight="1">
      <c r="A133" s="308"/>
      <c r="B133" s="313" t="s">
        <v>810</v>
      </c>
      <c r="C133" s="314" t="s">
        <v>201</v>
      </c>
      <c r="D133" s="314" t="s">
        <v>365</v>
      </c>
      <c r="E133" s="314" t="s">
        <v>811</v>
      </c>
      <c r="F133" s="314"/>
      <c r="G133" s="315">
        <f>G134</f>
        <v>48.1</v>
      </c>
      <c r="H133" s="315">
        <f>H134</f>
        <v>48.1</v>
      </c>
    </row>
    <row r="134" spans="1:8" ht="54.75" customHeight="1">
      <c r="A134" s="308"/>
      <c r="B134" s="313" t="s">
        <v>440</v>
      </c>
      <c r="C134" s="314" t="s">
        <v>201</v>
      </c>
      <c r="D134" s="314" t="s">
        <v>365</v>
      </c>
      <c r="E134" s="314" t="s">
        <v>811</v>
      </c>
      <c r="F134" s="314" t="s">
        <v>443</v>
      </c>
      <c r="G134" s="315">
        <v>48.1</v>
      </c>
      <c r="H134" s="315">
        <v>48.1</v>
      </c>
    </row>
    <row r="135" spans="1:8" ht="16.5" customHeight="1">
      <c r="A135" s="308"/>
      <c r="B135" s="309" t="s">
        <v>360</v>
      </c>
      <c r="C135" s="310" t="s">
        <v>201</v>
      </c>
      <c r="D135" s="310" t="s">
        <v>361</v>
      </c>
      <c r="E135" s="310"/>
      <c r="F135" s="310"/>
      <c r="G135" s="311">
        <f>G136</f>
        <v>117822.8</v>
      </c>
      <c r="H135" s="311">
        <f>H136</f>
        <v>115527.2163</v>
      </c>
    </row>
    <row r="136" spans="1:8" ht="27.75" customHeight="1">
      <c r="A136" s="308"/>
      <c r="B136" s="318" t="s">
        <v>878</v>
      </c>
      <c r="C136" s="314" t="s">
        <v>201</v>
      </c>
      <c r="D136" s="314" t="s">
        <v>361</v>
      </c>
      <c r="E136" s="314" t="s">
        <v>516</v>
      </c>
      <c r="F136" s="314"/>
      <c r="G136" s="315">
        <f>G137</f>
        <v>117822.8</v>
      </c>
      <c r="H136" s="315">
        <f>H137</f>
        <v>115527.2163</v>
      </c>
    </row>
    <row r="137" spans="1:8" ht="18.75" customHeight="1">
      <c r="A137" s="308"/>
      <c r="B137" s="318" t="s">
        <v>599</v>
      </c>
      <c r="C137" s="314" t="s">
        <v>201</v>
      </c>
      <c r="D137" s="314" t="s">
        <v>361</v>
      </c>
      <c r="E137" s="314" t="s">
        <v>516</v>
      </c>
      <c r="F137" s="314"/>
      <c r="G137" s="315">
        <f>G139+G143+G146+G149</f>
        <v>117822.8</v>
      </c>
      <c r="H137" s="315">
        <f>H139+H143+H146+H149</f>
        <v>115527.2163</v>
      </c>
    </row>
    <row r="138" spans="1:8" ht="16.5" customHeight="1">
      <c r="A138" s="308"/>
      <c r="B138" s="313" t="s">
        <v>600</v>
      </c>
      <c r="C138" s="314" t="s">
        <v>201</v>
      </c>
      <c r="D138" s="314" t="s">
        <v>361</v>
      </c>
      <c r="E138" s="314" t="s">
        <v>520</v>
      </c>
      <c r="F138" s="314"/>
      <c r="G138" s="315">
        <f>G139</f>
        <v>12747.800000000001</v>
      </c>
      <c r="H138" s="315">
        <f>H139</f>
        <v>10452.2163</v>
      </c>
    </row>
    <row r="139" spans="1:8" ht="54" customHeight="1">
      <c r="A139" s="308"/>
      <c r="B139" s="313" t="s">
        <v>597</v>
      </c>
      <c r="C139" s="314" t="s">
        <v>201</v>
      </c>
      <c r="D139" s="314" t="s">
        <v>361</v>
      </c>
      <c r="E139" s="314" t="s">
        <v>521</v>
      </c>
      <c r="F139" s="314"/>
      <c r="G139" s="315">
        <f>G140+G141+G142</f>
        <v>12747.800000000001</v>
      </c>
      <c r="H139" s="315">
        <f>H140+H141+H142</f>
        <v>10452.2163</v>
      </c>
    </row>
    <row r="140" spans="1:8" ht="54" customHeight="1">
      <c r="A140" s="308"/>
      <c r="B140" s="316" t="s">
        <v>440</v>
      </c>
      <c r="C140" s="314" t="s">
        <v>201</v>
      </c>
      <c r="D140" s="314" t="s">
        <v>361</v>
      </c>
      <c r="E140" s="314" t="s">
        <v>521</v>
      </c>
      <c r="F140" s="314" t="s">
        <v>443</v>
      </c>
      <c r="G140" s="315">
        <v>2500</v>
      </c>
      <c r="H140" s="315">
        <v>2500</v>
      </c>
    </row>
    <row r="141" spans="1:8" ht="27" customHeight="1">
      <c r="A141" s="308"/>
      <c r="B141" s="316" t="s">
        <v>441</v>
      </c>
      <c r="C141" s="314" t="s">
        <v>201</v>
      </c>
      <c r="D141" s="314" t="s">
        <v>361</v>
      </c>
      <c r="E141" s="314" t="s">
        <v>521</v>
      </c>
      <c r="F141" s="314" t="s">
        <v>444</v>
      </c>
      <c r="G141" s="315">
        <f>13047.7-400-4000+300+0.1</f>
        <v>8947.800000000001</v>
      </c>
      <c r="H141" s="315">
        <f>13047.7-400-4000-2295.5837+300+0.1</f>
        <v>6652.216300000001</v>
      </c>
    </row>
    <row r="142" spans="1:8" ht="16.5" customHeight="1">
      <c r="A142" s="308"/>
      <c r="B142" s="316" t="s">
        <v>442</v>
      </c>
      <c r="C142" s="314" t="s">
        <v>201</v>
      </c>
      <c r="D142" s="314" t="s">
        <v>361</v>
      </c>
      <c r="E142" s="314" t="s">
        <v>521</v>
      </c>
      <c r="F142" s="314" t="s">
        <v>445</v>
      </c>
      <c r="G142" s="315">
        <v>1300</v>
      </c>
      <c r="H142" s="315">
        <v>1300</v>
      </c>
    </row>
    <row r="143" spans="1:8" ht="89.25" customHeight="1">
      <c r="A143" s="308"/>
      <c r="B143" s="329" t="s">
        <v>601</v>
      </c>
      <c r="C143" s="314" t="s">
        <v>201</v>
      </c>
      <c r="D143" s="314" t="s">
        <v>361</v>
      </c>
      <c r="E143" s="314" t="s">
        <v>522</v>
      </c>
      <c r="F143" s="314"/>
      <c r="G143" s="315">
        <f>G144+G145</f>
        <v>97857</v>
      </c>
      <c r="H143" s="315">
        <f>H144+H145</f>
        <v>97857</v>
      </c>
    </row>
    <row r="144" spans="1:8" ht="51" customHeight="1">
      <c r="A144" s="308"/>
      <c r="B144" s="316" t="s">
        <v>440</v>
      </c>
      <c r="C144" s="314" t="s">
        <v>201</v>
      </c>
      <c r="D144" s="314" t="s">
        <v>361</v>
      </c>
      <c r="E144" s="314" t="s">
        <v>522</v>
      </c>
      <c r="F144" s="314" t="s">
        <v>443</v>
      </c>
      <c r="G144" s="315">
        <v>95732.618</v>
      </c>
      <c r="H144" s="315">
        <v>95732.618</v>
      </c>
    </row>
    <row r="145" spans="1:8" ht="27" customHeight="1">
      <c r="A145" s="308"/>
      <c r="B145" s="316" t="s">
        <v>441</v>
      </c>
      <c r="C145" s="314" t="s">
        <v>201</v>
      </c>
      <c r="D145" s="314" t="s">
        <v>361</v>
      </c>
      <c r="E145" s="314" t="s">
        <v>522</v>
      </c>
      <c r="F145" s="314" t="s">
        <v>444</v>
      </c>
      <c r="G145" s="315">
        <v>2124.382</v>
      </c>
      <c r="H145" s="315">
        <v>2124.382</v>
      </c>
    </row>
    <row r="146" spans="1:8" ht="57" customHeight="1">
      <c r="A146" s="308"/>
      <c r="B146" s="329" t="s">
        <v>602</v>
      </c>
      <c r="C146" s="314" t="s">
        <v>201</v>
      </c>
      <c r="D146" s="314" t="s">
        <v>361</v>
      </c>
      <c r="E146" s="314" t="s">
        <v>523</v>
      </c>
      <c r="F146" s="319"/>
      <c r="G146" s="315">
        <f>G147+G148</f>
        <v>6478</v>
      </c>
      <c r="H146" s="315">
        <f>H147+H148</f>
        <v>6478</v>
      </c>
    </row>
    <row r="147" spans="1:8" ht="26.25" customHeight="1">
      <c r="A147" s="308"/>
      <c r="B147" s="316" t="s">
        <v>441</v>
      </c>
      <c r="C147" s="314" t="s">
        <v>201</v>
      </c>
      <c r="D147" s="314" t="s">
        <v>361</v>
      </c>
      <c r="E147" s="314" t="s">
        <v>523</v>
      </c>
      <c r="F147" s="314" t="s">
        <v>444</v>
      </c>
      <c r="G147" s="315">
        <v>5748</v>
      </c>
      <c r="H147" s="315">
        <v>5748</v>
      </c>
    </row>
    <row r="148" spans="1:8" ht="16.5" customHeight="1">
      <c r="A148" s="308"/>
      <c r="B148" s="313" t="s">
        <v>151</v>
      </c>
      <c r="C148" s="314" t="s">
        <v>201</v>
      </c>
      <c r="D148" s="314" t="s">
        <v>361</v>
      </c>
      <c r="E148" s="314" t="s">
        <v>523</v>
      </c>
      <c r="F148" s="314" t="s">
        <v>152</v>
      </c>
      <c r="G148" s="315">
        <v>730</v>
      </c>
      <c r="H148" s="315">
        <v>730</v>
      </c>
    </row>
    <row r="149" spans="1:8" ht="58.5" customHeight="1">
      <c r="A149" s="308"/>
      <c r="B149" s="313" t="s">
        <v>603</v>
      </c>
      <c r="C149" s="314" t="s">
        <v>201</v>
      </c>
      <c r="D149" s="314" t="s">
        <v>361</v>
      </c>
      <c r="E149" s="314" t="s">
        <v>524</v>
      </c>
      <c r="F149" s="314"/>
      <c r="G149" s="315">
        <f>G150</f>
        <v>740</v>
      </c>
      <c r="H149" s="315">
        <f>H150</f>
        <v>740</v>
      </c>
    </row>
    <row r="150" spans="1:8" ht="54.75" customHeight="1">
      <c r="A150" s="308"/>
      <c r="B150" s="316" t="s">
        <v>440</v>
      </c>
      <c r="C150" s="314" t="s">
        <v>201</v>
      </c>
      <c r="D150" s="314" t="s">
        <v>361</v>
      </c>
      <c r="E150" s="314" t="s">
        <v>524</v>
      </c>
      <c r="F150" s="314" t="s">
        <v>443</v>
      </c>
      <c r="G150" s="315">
        <v>740</v>
      </c>
      <c r="H150" s="315">
        <v>740</v>
      </c>
    </row>
    <row r="151" spans="1:8" ht="18" customHeight="1">
      <c r="A151" s="308"/>
      <c r="B151" s="312" t="s">
        <v>328</v>
      </c>
      <c r="C151" s="310" t="s">
        <v>201</v>
      </c>
      <c r="D151" s="310" t="s">
        <v>362</v>
      </c>
      <c r="E151" s="319"/>
      <c r="F151" s="319"/>
      <c r="G151" s="311">
        <f>G153</f>
        <v>600</v>
      </c>
      <c r="H151" s="311">
        <f>H153</f>
        <v>600</v>
      </c>
    </row>
    <row r="152" spans="1:8" ht="29.25" customHeight="1">
      <c r="A152" s="308"/>
      <c r="B152" s="316" t="s">
        <v>879</v>
      </c>
      <c r="C152" s="314" t="s">
        <v>201</v>
      </c>
      <c r="D152" s="314" t="s">
        <v>362</v>
      </c>
      <c r="E152" s="314" t="s">
        <v>516</v>
      </c>
      <c r="F152" s="310"/>
      <c r="G152" s="315">
        <f>G153</f>
        <v>600</v>
      </c>
      <c r="H152" s="315">
        <f>H153</f>
        <v>600</v>
      </c>
    </row>
    <row r="153" spans="1:8" ht="30" customHeight="1">
      <c r="A153" s="308"/>
      <c r="B153" s="316" t="s">
        <v>604</v>
      </c>
      <c r="C153" s="314" t="s">
        <v>201</v>
      </c>
      <c r="D153" s="314" t="s">
        <v>362</v>
      </c>
      <c r="E153" s="314" t="s">
        <v>516</v>
      </c>
      <c r="F153" s="314"/>
      <c r="G153" s="315">
        <f>G155</f>
        <v>600</v>
      </c>
      <c r="H153" s="315">
        <f>H155</f>
        <v>600</v>
      </c>
    </row>
    <row r="154" spans="1:8" ht="30" customHeight="1">
      <c r="A154" s="308"/>
      <c r="B154" s="316" t="s">
        <v>605</v>
      </c>
      <c r="C154" s="314" t="s">
        <v>201</v>
      </c>
      <c r="D154" s="314" t="s">
        <v>362</v>
      </c>
      <c r="E154" s="314" t="s">
        <v>712</v>
      </c>
      <c r="F154" s="314"/>
      <c r="G154" s="315">
        <f>G156</f>
        <v>600</v>
      </c>
      <c r="H154" s="315">
        <f>H156</f>
        <v>600</v>
      </c>
    </row>
    <row r="155" spans="1:8" ht="43.5" customHeight="1">
      <c r="A155" s="308"/>
      <c r="B155" s="316" t="s">
        <v>606</v>
      </c>
      <c r="C155" s="314" t="s">
        <v>201</v>
      </c>
      <c r="D155" s="314" t="s">
        <v>362</v>
      </c>
      <c r="E155" s="314" t="s">
        <v>525</v>
      </c>
      <c r="F155" s="314"/>
      <c r="G155" s="315">
        <f>G156</f>
        <v>600</v>
      </c>
      <c r="H155" s="315">
        <f>H156</f>
        <v>600</v>
      </c>
    </row>
    <row r="156" spans="1:8" ht="27.75" customHeight="1">
      <c r="A156" s="308"/>
      <c r="B156" s="316" t="s">
        <v>441</v>
      </c>
      <c r="C156" s="314" t="s">
        <v>201</v>
      </c>
      <c r="D156" s="314" t="s">
        <v>362</v>
      </c>
      <c r="E156" s="314" t="s">
        <v>525</v>
      </c>
      <c r="F156" s="314" t="s">
        <v>444</v>
      </c>
      <c r="G156" s="315">
        <f>500+100</f>
        <v>600</v>
      </c>
      <c r="H156" s="315">
        <f>500+100</f>
        <v>600</v>
      </c>
    </row>
    <row r="157" spans="1:8" ht="20.25" customHeight="1">
      <c r="A157" s="308"/>
      <c r="B157" s="312" t="s">
        <v>94</v>
      </c>
      <c r="C157" s="310" t="s">
        <v>201</v>
      </c>
      <c r="D157" s="310" t="s">
        <v>95</v>
      </c>
      <c r="E157" s="310"/>
      <c r="F157" s="310"/>
      <c r="G157" s="311">
        <f>G158</f>
        <v>767</v>
      </c>
      <c r="H157" s="311">
        <f>H158</f>
        <v>767</v>
      </c>
    </row>
    <row r="158" spans="1:8" ht="29.25" customHeight="1">
      <c r="A158" s="308"/>
      <c r="B158" s="316" t="s">
        <v>878</v>
      </c>
      <c r="C158" s="314" t="s">
        <v>201</v>
      </c>
      <c r="D158" s="314" t="s">
        <v>95</v>
      </c>
      <c r="E158" s="314" t="s">
        <v>516</v>
      </c>
      <c r="F158" s="314"/>
      <c r="G158" s="315">
        <f>G159+G166</f>
        <v>767</v>
      </c>
      <c r="H158" s="315">
        <f>H159+H166</f>
        <v>767</v>
      </c>
    </row>
    <row r="159" spans="1:8" ht="15.75" customHeight="1">
      <c r="A159" s="308"/>
      <c r="B159" s="316" t="s">
        <v>599</v>
      </c>
      <c r="C159" s="314" t="s">
        <v>201</v>
      </c>
      <c r="D159" s="314" t="s">
        <v>95</v>
      </c>
      <c r="E159" s="314" t="s">
        <v>516</v>
      </c>
      <c r="F159" s="314"/>
      <c r="G159" s="315">
        <f>G160</f>
        <v>497</v>
      </c>
      <c r="H159" s="315">
        <f>H160</f>
        <v>497</v>
      </c>
    </row>
    <row r="160" spans="1:8" ht="18" customHeight="1">
      <c r="A160" s="308"/>
      <c r="B160" s="316" t="s">
        <v>607</v>
      </c>
      <c r="C160" s="314" t="s">
        <v>201</v>
      </c>
      <c r="D160" s="314" t="s">
        <v>95</v>
      </c>
      <c r="E160" s="314" t="s">
        <v>520</v>
      </c>
      <c r="F160" s="314"/>
      <c r="G160" s="315">
        <f>G161+G163</f>
        <v>497</v>
      </c>
      <c r="H160" s="315">
        <f>H161+H163</f>
        <v>497</v>
      </c>
    </row>
    <row r="161" spans="1:8" ht="43.5" customHeight="1">
      <c r="A161" s="308"/>
      <c r="B161" s="316" t="s">
        <v>608</v>
      </c>
      <c r="C161" s="314" t="s">
        <v>201</v>
      </c>
      <c r="D161" s="314" t="s">
        <v>95</v>
      </c>
      <c r="E161" s="314" t="s">
        <v>526</v>
      </c>
      <c r="F161" s="314"/>
      <c r="G161" s="315">
        <f>G162</f>
        <v>36</v>
      </c>
      <c r="H161" s="315">
        <f>H162</f>
        <v>36</v>
      </c>
    </row>
    <row r="162" spans="1:8" ht="27.75" customHeight="1">
      <c r="A162" s="308"/>
      <c r="B162" s="316" t="s">
        <v>441</v>
      </c>
      <c r="C162" s="314" t="s">
        <v>201</v>
      </c>
      <c r="D162" s="314" t="s">
        <v>95</v>
      </c>
      <c r="E162" s="314" t="s">
        <v>526</v>
      </c>
      <c r="F162" s="314" t="s">
        <v>444</v>
      </c>
      <c r="G162" s="315">
        <v>36</v>
      </c>
      <c r="H162" s="315">
        <v>36</v>
      </c>
    </row>
    <row r="163" spans="1:8" ht="43.5" customHeight="1">
      <c r="A163" s="308"/>
      <c r="B163" s="316" t="s">
        <v>608</v>
      </c>
      <c r="C163" s="314" t="s">
        <v>201</v>
      </c>
      <c r="D163" s="314" t="s">
        <v>95</v>
      </c>
      <c r="E163" s="314" t="s">
        <v>568</v>
      </c>
      <c r="F163" s="314"/>
      <c r="G163" s="315">
        <f>G164+G165</f>
        <v>461</v>
      </c>
      <c r="H163" s="315">
        <f>H164+H165</f>
        <v>461</v>
      </c>
    </row>
    <row r="164" spans="1:8" ht="27.75" customHeight="1">
      <c r="A164" s="308"/>
      <c r="B164" s="316" t="s">
        <v>441</v>
      </c>
      <c r="C164" s="314" t="s">
        <v>201</v>
      </c>
      <c r="D164" s="314" t="s">
        <v>95</v>
      </c>
      <c r="E164" s="314" t="s">
        <v>568</v>
      </c>
      <c r="F164" s="314" t="s">
        <v>444</v>
      </c>
      <c r="G164" s="315">
        <v>400</v>
      </c>
      <c r="H164" s="315">
        <v>400</v>
      </c>
    </row>
    <row r="165" spans="1:8" ht="27.75" customHeight="1">
      <c r="A165" s="308"/>
      <c r="B165" s="316" t="s">
        <v>103</v>
      </c>
      <c r="C165" s="314" t="s">
        <v>201</v>
      </c>
      <c r="D165" s="314" t="s">
        <v>95</v>
      </c>
      <c r="E165" s="314" t="s">
        <v>568</v>
      </c>
      <c r="F165" s="314" t="s">
        <v>444</v>
      </c>
      <c r="G165" s="315">
        <v>61</v>
      </c>
      <c r="H165" s="315">
        <v>61</v>
      </c>
    </row>
    <row r="166" spans="1:8" ht="30.75" customHeight="1">
      <c r="A166" s="308"/>
      <c r="B166" s="316" t="s">
        <v>609</v>
      </c>
      <c r="C166" s="314" t="s">
        <v>201</v>
      </c>
      <c r="D166" s="314" t="s">
        <v>95</v>
      </c>
      <c r="E166" s="314" t="s">
        <v>516</v>
      </c>
      <c r="F166" s="314"/>
      <c r="G166" s="315">
        <f>G167</f>
        <v>270</v>
      </c>
      <c r="H166" s="315">
        <f>H167</f>
        <v>270</v>
      </c>
    </row>
    <row r="167" spans="1:8" ht="31.5" customHeight="1">
      <c r="A167" s="308"/>
      <c r="B167" s="316" t="s">
        <v>610</v>
      </c>
      <c r="C167" s="314" t="s">
        <v>201</v>
      </c>
      <c r="D167" s="314" t="s">
        <v>95</v>
      </c>
      <c r="E167" s="314" t="s">
        <v>527</v>
      </c>
      <c r="F167" s="314"/>
      <c r="G167" s="315">
        <f>G168+G170</f>
        <v>270</v>
      </c>
      <c r="H167" s="315">
        <f>H168+H170</f>
        <v>270</v>
      </c>
    </row>
    <row r="168" spans="1:8" ht="45" customHeight="1">
      <c r="A168" s="321"/>
      <c r="B168" s="316" t="s">
        <v>606</v>
      </c>
      <c r="C168" s="314" t="s">
        <v>201</v>
      </c>
      <c r="D168" s="314" t="s">
        <v>95</v>
      </c>
      <c r="E168" s="314" t="s">
        <v>569</v>
      </c>
      <c r="F168" s="314"/>
      <c r="G168" s="315">
        <f>G169</f>
        <v>70</v>
      </c>
      <c r="H168" s="315">
        <f>H169</f>
        <v>70</v>
      </c>
    </row>
    <row r="169" spans="1:8" ht="28.5" customHeight="1">
      <c r="A169" s="321"/>
      <c r="B169" s="316" t="s">
        <v>441</v>
      </c>
      <c r="C169" s="314" t="s">
        <v>201</v>
      </c>
      <c r="D169" s="314" t="s">
        <v>95</v>
      </c>
      <c r="E169" s="314" t="s">
        <v>569</v>
      </c>
      <c r="F169" s="314" t="s">
        <v>444</v>
      </c>
      <c r="G169" s="315">
        <v>70</v>
      </c>
      <c r="H169" s="315">
        <v>70</v>
      </c>
    </row>
    <row r="170" spans="1:8" ht="44.25" customHeight="1">
      <c r="A170" s="308"/>
      <c r="B170" s="316" t="s">
        <v>606</v>
      </c>
      <c r="C170" s="314" t="s">
        <v>201</v>
      </c>
      <c r="D170" s="314" t="s">
        <v>95</v>
      </c>
      <c r="E170" s="314" t="s">
        <v>528</v>
      </c>
      <c r="F170" s="314"/>
      <c r="G170" s="315">
        <f>G171</f>
        <v>200</v>
      </c>
      <c r="H170" s="315">
        <f>H171</f>
        <v>200</v>
      </c>
    </row>
    <row r="171" spans="1:8" ht="25.5">
      <c r="A171" s="308"/>
      <c r="B171" s="316" t="s">
        <v>441</v>
      </c>
      <c r="C171" s="314" t="s">
        <v>201</v>
      </c>
      <c r="D171" s="314" t="s">
        <v>95</v>
      </c>
      <c r="E171" s="314" t="s">
        <v>528</v>
      </c>
      <c r="F171" s="314" t="s">
        <v>444</v>
      </c>
      <c r="G171" s="315">
        <v>200</v>
      </c>
      <c r="H171" s="315">
        <v>200</v>
      </c>
    </row>
    <row r="172" spans="1:8" ht="15" customHeight="1">
      <c r="A172" s="308"/>
      <c r="B172" s="312" t="s">
        <v>96</v>
      </c>
      <c r="C172" s="310" t="s">
        <v>201</v>
      </c>
      <c r="D172" s="310" t="s">
        <v>97</v>
      </c>
      <c r="E172" s="310"/>
      <c r="F172" s="310"/>
      <c r="G172" s="311">
        <f>G173</f>
        <v>1400</v>
      </c>
      <c r="H172" s="311">
        <f>H173</f>
        <v>1400</v>
      </c>
    </row>
    <row r="173" spans="1:8" ht="28.5" customHeight="1">
      <c r="A173" s="308"/>
      <c r="B173" s="318" t="s">
        <v>665</v>
      </c>
      <c r="C173" s="314" t="s">
        <v>201</v>
      </c>
      <c r="D173" s="314" t="s">
        <v>97</v>
      </c>
      <c r="E173" s="314" t="s">
        <v>570</v>
      </c>
      <c r="F173" s="314"/>
      <c r="G173" s="315">
        <f>G174</f>
        <v>1400</v>
      </c>
      <c r="H173" s="315">
        <f>H174</f>
        <v>1400</v>
      </c>
    </row>
    <row r="174" spans="1:8" ht="31.5" customHeight="1">
      <c r="A174" s="308"/>
      <c r="B174" s="318" t="s">
        <v>644</v>
      </c>
      <c r="C174" s="314" t="s">
        <v>201</v>
      </c>
      <c r="D174" s="314" t="s">
        <v>97</v>
      </c>
      <c r="E174" s="314" t="s">
        <v>571</v>
      </c>
      <c r="F174" s="314"/>
      <c r="G174" s="315">
        <f>G176</f>
        <v>1400</v>
      </c>
      <c r="H174" s="315">
        <f>H176</f>
        <v>1400</v>
      </c>
    </row>
    <row r="175" spans="1:8" ht="30" customHeight="1">
      <c r="A175" s="308"/>
      <c r="B175" s="318" t="s">
        <v>645</v>
      </c>
      <c r="C175" s="314" t="s">
        <v>201</v>
      </c>
      <c r="D175" s="314" t="s">
        <v>97</v>
      </c>
      <c r="E175" s="314" t="s">
        <v>735</v>
      </c>
      <c r="F175" s="314"/>
      <c r="G175" s="315">
        <f>G176</f>
        <v>1400</v>
      </c>
      <c r="H175" s="315">
        <f>H176</f>
        <v>1400</v>
      </c>
    </row>
    <row r="176" spans="1:8" ht="44.25" customHeight="1">
      <c r="A176" s="308"/>
      <c r="B176" s="318" t="s">
        <v>606</v>
      </c>
      <c r="C176" s="314" t="s">
        <v>201</v>
      </c>
      <c r="D176" s="314" t="s">
        <v>97</v>
      </c>
      <c r="E176" s="314" t="s">
        <v>572</v>
      </c>
      <c r="F176" s="314"/>
      <c r="G176" s="315">
        <f>G177</f>
        <v>1400</v>
      </c>
      <c r="H176" s="315">
        <f>H177</f>
        <v>1400</v>
      </c>
    </row>
    <row r="177" spans="1:8" ht="33" customHeight="1">
      <c r="A177" s="308"/>
      <c r="B177" s="313" t="s">
        <v>103</v>
      </c>
      <c r="C177" s="314" t="s">
        <v>201</v>
      </c>
      <c r="D177" s="314" t="s">
        <v>97</v>
      </c>
      <c r="E177" s="314" t="s">
        <v>572</v>
      </c>
      <c r="F177" s="314" t="s">
        <v>150</v>
      </c>
      <c r="G177" s="315">
        <v>1400</v>
      </c>
      <c r="H177" s="315">
        <v>1400</v>
      </c>
    </row>
    <row r="178" spans="1:8" ht="17.25" customHeight="1">
      <c r="A178" s="321"/>
      <c r="B178" s="317" t="s">
        <v>301</v>
      </c>
      <c r="C178" s="310" t="s">
        <v>201</v>
      </c>
      <c r="D178" s="310" t="s">
        <v>326</v>
      </c>
      <c r="E178" s="328"/>
      <c r="F178" s="328"/>
      <c r="G178" s="311">
        <f>G179</f>
        <v>9457.505</v>
      </c>
      <c r="H178" s="311">
        <f>H179</f>
        <v>9457.505</v>
      </c>
    </row>
    <row r="179" spans="1:8" ht="29.25" customHeight="1">
      <c r="A179" s="321"/>
      <c r="B179" s="318" t="s">
        <v>665</v>
      </c>
      <c r="C179" s="314" t="s">
        <v>201</v>
      </c>
      <c r="D179" s="314" t="s">
        <v>326</v>
      </c>
      <c r="E179" s="314" t="s">
        <v>570</v>
      </c>
      <c r="F179" s="319"/>
      <c r="G179" s="315">
        <f>G180</f>
        <v>9457.505</v>
      </c>
      <c r="H179" s="315">
        <f>H180</f>
        <v>9457.505</v>
      </c>
    </row>
    <row r="180" spans="1:8" ht="17.25" customHeight="1">
      <c r="A180" s="321"/>
      <c r="B180" s="318" t="s">
        <v>647</v>
      </c>
      <c r="C180" s="314" t="s">
        <v>201</v>
      </c>
      <c r="D180" s="314" t="s">
        <v>326</v>
      </c>
      <c r="E180" s="314" t="s">
        <v>663</v>
      </c>
      <c r="F180" s="314"/>
      <c r="G180" s="315">
        <f>G182</f>
        <v>9457.505</v>
      </c>
      <c r="H180" s="315">
        <f>H182</f>
        <v>9457.505</v>
      </c>
    </row>
    <row r="181" spans="1:8" ht="44.25" customHeight="1">
      <c r="A181" s="321"/>
      <c r="B181" s="318" t="s">
        <v>648</v>
      </c>
      <c r="C181" s="314" t="s">
        <v>201</v>
      </c>
      <c r="D181" s="314" t="s">
        <v>326</v>
      </c>
      <c r="E181" s="314" t="s">
        <v>736</v>
      </c>
      <c r="F181" s="314"/>
      <c r="G181" s="315">
        <f>G183</f>
        <v>9457.505</v>
      </c>
      <c r="H181" s="315">
        <f>H183</f>
        <v>9457.505</v>
      </c>
    </row>
    <row r="182" spans="1:8" ht="57" customHeight="1">
      <c r="A182" s="321"/>
      <c r="B182" s="318" t="s">
        <v>650</v>
      </c>
      <c r="C182" s="314" t="s">
        <v>201</v>
      </c>
      <c r="D182" s="314" t="s">
        <v>326</v>
      </c>
      <c r="E182" s="314" t="s">
        <v>573</v>
      </c>
      <c r="F182" s="314"/>
      <c r="G182" s="315">
        <f>G181</f>
        <v>9457.505</v>
      </c>
      <c r="H182" s="315">
        <f>H181</f>
        <v>9457.505</v>
      </c>
    </row>
    <row r="183" spans="1:8" ht="31.5" customHeight="1">
      <c r="A183" s="321"/>
      <c r="B183" s="313" t="s">
        <v>103</v>
      </c>
      <c r="C183" s="314" t="s">
        <v>201</v>
      </c>
      <c r="D183" s="314" t="s">
        <v>326</v>
      </c>
      <c r="E183" s="314" t="s">
        <v>573</v>
      </c>
      <c r="F183" s="314" t="s">
        <v>150</v>
      </c>
      <c r="G183" s="315">
        <f>9957.505-1500+1000</f>
        <v>9457.505</v>
      </c>
      <c r="H183" s="315">
        <f>9957.505-1500+1000</f>
        <v>9457.505</v>
      </c>
    </row>
    <row r="184" spans="1:8" ht="18" customHeight="1">
      <c r="A184" s="308"/>
      <c r="B184" s="309" t="s">
        <v>99</v>
      </c>
      <c r="C184" s="310" t="s">
        <v>201</v>
      </c>
      <c r="D184" s="310">
        <v>1001</v>
      </c>
      <c r="E184" s="310"/>
      <c r="F184" s="310"/>
      <c r="G184" s="311">
        <f aca="true" t="shared" si="7" ref="G184:H187">G185</f>
        <v>2476.262</v>
      </c>
      <c r="H184" s="311">
        <f t="shared" si="7"/>
        <v>2476.262</v>
      </c>
    </row>
    <row r="185" spans="1:8" ht="29.25" customHeight="1">
      <c r="A185" s="308"/>
      <c r="B185" s="318" t="s">
        <v>666</v>
      </c>
      <c r="C185" s="314" t="s">
        <v>201</v>
      </c>
      <c r="D185" s="314">
        <v>1001</v>
      </c>
      <c r="E185" s="314" t="s">
        <v>529</v>
      </c>
      <c r="F185" s="314"/>
      <c r="G185" s="315">
        <f t="shared" si="7"/>
        <v>2476.262</v>
      </c>
      <c r="H185" s="315">
        <f t="shared" si="7"/>
        <v>2476.262</v>
      </c>
    </row>
    <row r="186" spans="1:8" ht="27.75" customHeight="1">
      <c r="A186" s="308"/>
      <c r="B186" s="318" t="s">
        <v>651</v>
      </c>
      <c r="C186" s="314" t="s">
        <v>201</v>
      </c>
      <c r="D186" s="314" t="s">
        <v>100</v>
      </c>
      <c r="E186" s="314" t="s">
        <v>574</v>
      </c>
      <c r="F186" s="314"/>
      <c r="G186" s="315">
        <f t="shared" si="7"/>
        <v>2476.262</v>
      </c>
      <c r="H186" s="315">
        <f t="shared" si="7"/>
        <v>2476.262</v>
      </c>
    </row>
    <row r="187" spans="1:8" ht="31.5" customHeight="1">
      <c r="A187" s="308"/>
      <c r="B187" s="318" t="s">
        <v>575</v>
      </c>
      <c r="C187" s="314" t="s">
        <v>201</v>
      </c>
      <c r="D187" s="314" t="s">
        <v>100</v>
      </c>
      <c r="E187" s="314" t="s">
        <v>576</v>
      </c>
      <c r="F187" s="314"/>
      <c r="G187" s="315">
        <f t="shared" si="7"/>
        <v>2476.262</v>
      </c>
      <c r="H187" s="315">
        <f t="shared" si="7"/>
        <v>2476.262</v>
      </c>
    </row>
    <row r="188" spans="1:8" ht="18.75" customHeight="1">
      <c r="A188" s="321"/>
      <c r="B188" s="313" t="s">
        <v>151</v>
      </c>
      <c r="C188" s="314" t="s">
        <v>201</v>
      </c>
      <c r="D188" s="314">
        <v>1001</v>
      </c>
      <c r="E188" s="314" t="s">
        <v>576</v>
      </c>
      <c r="F188" s="314" t="s">
        <v>152</v>
      </c>
      <c r="G188" s="315">
        <f>2476.262</f>
        <v>2476.262</v>
      </c>
      <c r="H188" s="315">
        <f>2476.262</f>
        <v>2476.262</v>
      </c>
    </row>
    <row r="189" spans="1:8" ht="17.25" customHeight="1">
      <c r="A189" s="308"/>
      <c r="B189" s="309" t="s">
        <v>425</v>
      </c>
      <c r="C189" s="310" t="s">
        <v>201</v>
      </c>
      <c r="D189" s="310">
        <v>1003</v>
      </c>
      <c r="E189" s="310"/>
      <c r="F189" s="310"/>
      <c r="G189" s="311">
        <f aca="true" t="shared" si="8" ref="G189:H191">G190</f>
        <v>9877</v>
      </c>
      <c r="H189" s="311">
        <f t="shared" si="8"/>
        <v>9877</v>
      </c>
    </row>
    <row r="190" spans="1:8" ht="28.5" customHeight="1">
      <c r="A190" s="308"/>
      <c r="B190" s="318" t="s">
        <v>666</v>
      </c>
      <c r="C190" s="314" t="s">
        <v>201</v>
      </c>
      <c r="D190" s="314" t="s">
        <v>427</v>
      </c>
      <c r="E190" s="314" t="s">
        <v>529</v>
      </c>
      <c r="F190" s="314"/>
      <c r="G190" s="315">
        <f t="shared" si="8"/>
        <v>9877</v>
      </c>
      <c r="H190" s="315">
        <f t="shared" si="8"/>
        <v>9877</v>
      </c>
    </row>
    <row r="191" spans="1:8" ht="18.75" customHeight="1">
      <c r="A191" s="327"/>
      <c r="B191" s="318" t="s">
        <v>612</v>
      </c>
      <c r="C191" s="314" t="s">
        <v>201</v>
      </c>
      <c r="D191" s="314" t="s">
        <v>427</v>
      </c>
      <c r="E191" s="314" t="s">
        <v>574</v>
      </c>
      <c r="F191" s="314"/>
      <c r="G191" s="315">
        <f t="shared" si="8"/>
        <v>9877</v>
      </c>
      <c r="H191" s="315">
        <f t="shared" si="8"/>
        <v>9877</v>
      </c>
    </row>
    <row r="192" spans="1:8" ht="42.75" customHeight="1">
      <c r="A192" s="308"/>
      <c r="B192" s="313" t="s">
        <v>652</v>
      </c>
      <c r="C192" s="314" t="s">
        <v>201</v>
      </c>
      <c r="D192" s="314" t="s">
        <v>427</v>
      </c>
      <c r="E192" s="314" t="s">
        <v>577</v>
      </c>
      <c r="F192" s="314"/>
      <c r="G192" s="315">
        <f>G193+G194</f>
        <v>9877</v>
      </c>
      <c r="H192" s="315">
        <f>H193+H194</f>
        <v>9877</v>
      </c>
    </row>
    <row r="193" spans="1:8" ht="28.5" customHeight="1">
      <c r="A193" s="308"/>
      <c r="B193" s="316" t="s">
        <v>441</v>
      </c>
      <c r="C193" s="314" t="s">
        <v>201</v>
      </c>
      <c r="D193" s="314" t="s">
        <v>427</v>
      </c>
      <c r="E193" s="314" t="s">
        <v>577</v>
      </c>
      <c r="F193" s="314" t="s">
        <v>444</v>
      </c>
      <c r="G193" s="315">
        <v>737</v>
      </c>
      <c r="H193" s="315">
        <v>737</v>
      </c>
    </row>
    <row r="194" spans="1:8" ht="17.25" customHeight="1">
      <c r="A194" s="308"/>
      <c r="B194" s="313" t="s">
        <v>151</v>
      </c>
      <c r="C194" s="314" t="s">
        <v>201</v>
      </c>
      <c r="D194" s="314" t="s">
        <v>427</v>
      </c>
      <c r="E194" s="314" t="s">
        <v>577</v>
      </c>
      <c r="F194" s="314" t="s">
        <v>152</v>
      </c>
      <c r="G194" s="315">
        <v>9140</v>
      </c>
      <c r="H194" s="315">
        <v>9140</v>
      </c>
    </row>
    <row r="195" spans="1:8" ht="16.5" customHeight="1">
      <c r="A195" s="308"/>
      <c r="B195" s="317" t="s">
        <v>127</v>
      </c>
      <c r="C195" s="310" t="s">
        <v>201</v>
      </c>
      <c r="D195" s="310" t="s">
        <v>426</v>
      </c>
      <c r="E195" s="310"/>
      <c r="F195" s="310"/>
      <c r="G195" s="311">
        <f>G196</f>
        <v>18297.6</v>
      </c>
      <c r="H195" s="311">
        <f>H196</f>
        <v>18297.6</v>
      </c>
    </row>
    <row r="196" spans="1:8" ht="16.5" customHeight="1">
      <c r="A196" s="308"/>
      <c r="B196" s="318" t="s">
        <v>373</v>
      </c>
      <c r="C196" s="314" t="s">
        <v>201</v>
      </c>
      <c r="D196" s="314" t="s">
        <v>426</v>
      </c>
      <c r="E196" s="314" t="s">
        <v>529</v>
      </c>
      <c r="F196" s="310"/>
      <c r="G196" s="315">
        <f>G197</f>
        <v>18297.6</v>
      </c>
      <c r="H196" s="315">
        <f>H197</f>
        <v>18297.6</v>
      </c>
    </row>
    <row r="197" spans="1:8" ht="18.75" customHeight="1">
      <c r="A197" s="308"/>
      <c r="B197" s="318" t="s">
        <v>611</v>
      </c>
      <c r="C197" s="314" t="s">
        <v>201</v>
      </c>
      <c r="D197" s="314" t="s">
        <v>426</v>
      </c>
      <c r="E197" s="314" t="s">
        <v>578</v>
      </c>
      <c r="F197" s="310"/>
      <c r="G197" s="315">
        <f>G201+G198+G207+G203</f>
        <v>18297.6</v>
      </c>
      <c r="H197" s="315">
        <f>H201+H198+H207+H203</f>
        <v>18297.6</v>
      </c>
    </row>
    <row r="198" spans="1:8" ht="69.75" customHeight="1">
      <c r="A198" s="308"/>
      <c r="B198" s="345" t="s">
        <v>654</v>
      </c>
      <c r="C198" s="314" t="s">
        <v>201</v>
      </c>
      <c r="D198" s="314" t="s">
        <v>426</v>
      </c>
      <c r="E198" s="314" t="s">
        <v>531</v>
      </c>
      <c r="F198" s="314"/>
      <c r="G198" s="315">
        <f>G199+G200</f>
        <v>2732.8</v>
      </c>
      <c r="H198" s="315">
        <f>H199+H200</f>
        <v>2732.8</v>
      </c>
    </row>
    <row r="199" spans="1:8" ht="28.5" customHeight="1">
      <c r="A199" s="308"/>
      <c r="B199" s="316" t="s">
        <v>441</v>
      </c>
      <c r="C199" s="314" t="s">
        <v>201</v>
      </c>
      <c r="D199" s="314" t="s">
        <v>426</v>
      </c>
      <c r="E199" s="314" t="s">
        <v>531</v>
      </c>
      <c r="F199" s="314" t="s">
        <v>444</v>
      </c>
      <c r="G199" s="315">
        <v>77</v>
      </c>
      <c r="H199" s="315">
        <v>77</v>
      </c>
    </row>
    <row r="200" spans="1:8" ht="18.75" customHeight="1">
      <c r="A200" s="321"/>
      <c r="B200" s="313" t="s">
        <v>151</v>
      </c>
      <c r="C200" s="314" t="s">
        <v>201</v>
      </c>
      <c r="D200" s="314" t="s">
        <v>426</v>
      </c>
      <c r="E200" s="314" t="s">
        <v>531</v>
      </c>
      <c r="F200" s="314" t="s">
        <v>152</v>
      </c>
      <c r="G200" s="315">
        <v>2655.8</v>
      </c>
      <c r="H200" s="315">
        <v>2655.8</v>
      </c>
    </row>
    <row r="201" spans="1:8" ht="194.25" customHeight="1">
      <c r="A201" s="330"/>
      <c r="B201" s="342" t="s">
        <v>653</v>
      </c>
      <c r="C201" s="343" t="s">
        <v>201</v>
      </c>
      <c r="D201" s="314" t="s">
        <v>426</v>
      </c>
      <c r="E201" s="314" t="s">
        <v>579</v>
      </c>
      <c r="F201" s="314"/>
      <c r="G201" s="315">
        <f>G202</f>
        <v>15150</v>
      </c>
      <c r="H201" s="315">
        <f>H202</f>
        <v>15150</v>
      </c>
    </row>
    <row r="202" spans="1:8" ht="15" customHeight="1">
      <c r="A202" s="321"/>
      <c r="B202" s="344" t="s">
        <v>151</v>
      </c>
      <c r="C202" s="314" t="s">
        <v>201</v>
      </c>
      <c r="D202" s="314" t="s">
        <v>426</v>
      </c>
      <c r="E202" s="314" t="s">
        <v>579</v>
      </c>
      <c r="F202" s="314" t="s">
        <v>152</v>
      </c>
      <c r="G202" s="315">
        <v>15150</v>
      </c>
      <c r="H202" s="315">
        <v>15150</v>
      </c>
    </row>
    <row r="203" spans="1:8" ht="30" customHeight="1">
      <c r="A203" s="321"/>
      <c r="B203" s="325" t="s">
        <v>880</v>
      </c>
      <c r="C203" s="314" t="s">
        <v>201</v>
      </c>
      <c r="D203" s="314" t="s">
        <v>426</v>
      </c>
      <c r="E203" s="314" t="s">
        <v>580</v>
      </c>
      <c r="F203" s="314"/>
      <c r="G203" s="315">
        <f>G206</f>
        <v>72.2</v>
      </c>
      <c r="H203" s="315">
        <f>H206</f>
        <v>72.2</v>
      </c>
    </row>
    <row r="204" spans="1:8" ht="69" customHeight="1" hidden="1">
      <c r="A204" s="308"/>
      <c r="B204" s="346" t="s">
        <v>655</v>
      </c>
      <c r="C204" s="314" t="s">
        <v>201</v>
      </c>
      <c r="D204" s="314" t="s">
        <v>426</v>
      </c>
      <c r="E204" s="314" t="s">
        <v>580</v>
      </c>
      <c r="F204" s="310"/>
      <c r="G204" s="315">
        <f>G206</f>
        <v>72.2</v>
      </c>
      <c r="H204" s="315">
        <f>H206</f>
        <v>72.2</v>
      </c>
    </row>
    <row r="205" spans="1:8" ht="17.25" customHeight="1" hidden="1">
      <c r="A205" s="308"/>
      <c r="B205" s="347" t="s">
        <v>303</v>
      </c>
      <c r="C205" s="314"/>
      <c r="D205" s="314"/>
      <c r="E205" s="314"/>
      <c r="F205" s="310"/>
      <c r="G205" s="341">
        <f>G206</f>
        <v>72.2</v>
      </c>
      <c r="H205" s="341">
        <f>H206</f>
        <v>72.2</v>
      </c>
    </row>
    <row r="206" spans="1:8" ht="20.25" customHeight="1">
      <c r="A206" s="321"/>
      <c r="B206" s="313" t="s">
        <v>151</v>
      </c>
      <c r="C206" s="314" t="s">
        <v>201</v>
      </c>
      <c r="D206" s="314" t="s">
        <v>426</v>
      </c>
      <c r="E206" s="314" t="s">
        <v>580</v>
      </c>
      <c r="F206" s="314" t="s">
        <v>152</v>
      </c>
      <c r="G206" s="315">
        <v>72.2</v>
      </c>
      <c r="H206" s="315">
        <v>72.2</v>
      </c>
    </row>
    <row r="207" spans="1:8" ht="52.5" customHeight="1">
      <c r="A207" s="321"/>
      <c r="B207" s="325" t="s">
        <v>808</v>
      </c>
      <c r="C207" s="314" t="s">
        <v>201</v>
      </c>
      <c r="D207" s="314" t="s">
        <v>426</v>
      </c>
      <c r="E207" s="314" t="s">
        <v>809</v>
      </c>
      <c r="F207" s="314"/>
      <c r="G207" s="315">
        <f>G210</f>
        <v>342.6</v>
      </c>
      <c r="H207" s="315">
        <f>H210</f>
        <v>342.6</v>
      </c>
    </row>
    <row r="208" spans="1:8" ht="69" customHeight="1" hidden="1">
      <c r="A208" s="308"/>
      <c r="B208" s="346" t="s">
        <v>655</v>
      </c>
      <c r="C208" s="314" t="s">
        <v>201</v>
      </c>
      <c r="D208" s="314" t="s">
        <v>426</v>
      </c>
      <c r="E208" s="314" t="s">
        <v>580</v>
      </c>
      <c r="F208" s="310"/>
      <c r="G208" s="315">
        <f>G210</f>
        <v>342.6</v>
      </c>
      <c r="H208" s="315">
        <f>H210</f>
        <v>342.6</v>
      </c>
    </row>
    <row r="209" spans="1:8" ht="17.25" customHeight="1" hidden="1">
      <c r="A209" s="308"/>
      <c r="B209" s="347" t="s">
        <v>303</v>
      </c>
      <c r="C209" s="314"/>
      <c r="D209" s="314"/>
      <c r="E209" s="314"/>
      <c r="F209" s="310"/>
      <c r="G209" s="341">
        <f>G210</f>
        <v>342.6</v>
      </c>
      <c r="H209" s="341">
        <f>H210</f>
        <v>342.6</v>
      </c>
    </row>
    <row r="210" spans="1:8" ht="20.25" customHeight="1">
      <c r="A210" s="321"/>
      <c r="B210" s="313" t="s">
        <v>151</v>
      </c>
      <c r="C210" s="314" t="s">
        <v>201</v>
      </c>
      <c r="D210" s="314" t="s">
        <v>426</v>
      </c>
      <c r="E210" s="314" t="s">
        <v>809</v>
      </c>
      <c r="F210" s="314" t="s">
        <v>152</v>
      </c>
      <c r="G210" s="315">
        <v>342.6</v>
      </c>
      <c r="H210" s="315">
        <v>342.6</v>
      </c>
    </row>
    <row r="211" spans="1:8" ht="16.5" customHeight="1">
      <c r="A211" s="308"/>
      <c r="B211" s="309" t="s">
        <v>129</v>
      </c>
      <c r="C211" s="310" t="s">
        <v>201</v>
      </c>
      <c r="D211" s="310">
        <v>1006</v>
      </c>
      <c r="E211" s="310"/>
      <c r="F211" s="310"/>
      <c r="G211" s="311">
        <f>G212</f>
        <v>1227</v>
      </c>
      <c r="H211" s="311">
        <f>H212</f>
        <v>1227</v>
      </c>
    </row>
    <row r="212" spans="1:8" ht="32.25" customHeight="1">
      <c r="A212" s="308"/>
      <c r="B212" s="313" t="s">
        <v>698</v>
      </c>
      <c r="C212" s="314" t="s">
        <v>201</v>
      </c>
      <c r="D212" s="314" t="s">
        <v>204</v>
      </c>
      <c r="E212" s="314" t="s">
        <v>529</v>
      </c>
      <c r="F212" s="314"/>
      <c r="G212" s="315">
        <f>G213</f>
        <v>1227</v>
      </c>
      <c r="H212" s="315">
        <f>H213</f>
        <v>1227</v>
      </c>
    </row>
    <row r="213" spans="1:8" ht="28.5" customHeight="1">
      <c r="A213" s="308"/>
      <c r="B213" s="316" t="s">
        <v>656</v>
      </c>
      <c r="C213" s="314" t="s">
        <v>201</v>
      </c>
      <c r="D213" s="314">
        <v>1006</v>
      </c>
      <c r="E213" s="314" t="s">
        <v>574</v>
      </c>
      <c r="F213" s="314"/>
      <c r="G213" s="315">
        <f>G214+G216+G218+G220+G222</f>
        <v>1227</v>
      </c>
      <c r="H213" s="315">
        <f>H214+H216+H218+H220+H222</f>
        <v>1227</v>
      </c>
    </row>
    <row r="214" spans="1:8" ht="29.25" customHeight="1">
      <c r="A214" s="308"/>
      <c r="B214" s="316" t="s">
        <v>581</v>
      </c>
      <c r="C214" s="314" t="s">
        <v>201</v>
      </c>
      <c r="D214" s="314">
        <v>1006</v>
      </c>
      <c r="E214" s="314" t="s">
        <v>532</v>
      </c>
      <c r="F214" s="314"/>
      <c r="G214" s="315">
        <f>G215</f>
        <v>447</v>
      </c>
      <c r="H214" s="315">
        <f>H215</f>
        <v>447</v>
      </c>
    </row>
    <row r="215" spans="1:8" ht="28.5" customHeight="1">
      <c r="A215" s="308"/>
      <c r="B215" s="316" t="s">
        <v>441</v>
      </c>
      <c r="C215" s="314" t="s">
        <v>201</v>
      </c>
      <c r="D215" s="314">
        <v>1006</v>
      </c>
      <c r="E215" s="314" t="s">
        <v>532</v>
      </c>
      <c r="F215" s="314" t="s">
        <v>444</v>
      </c>
      <c r="G215" s="315">
        <f>42+405</f>
        <v>447</v>
      </c>
      <c r="H215" s="315">
        <f>42+405</f>
        <v>447</v>
      </c>
    </row>
    <row r="216" spans="1:8" ht="42.75" customHeight="1">
      <c r="A216" s="308"/>
      <c r="B216" s="316" t="s">
        <v>582</v>
      </c>
      <c r="C216" s="314" t="s">
        <v>201</v>
      </c>
      <c r="D216" s="314" t="s">
        <v>204</v>
      </c>
      <c r="E216" s="314" t="s">
        <v>583</v>
      </c>
      <c r="F216" s="314"/>
      <c r="G216" s="315">
        <f>G217</f>
        <v>500</v>
      </c>
      <c r="H216" s="315">
        <f>H217</f>
        <v>500</v>
      </c>
    </row>
    <row r="217" spans="1:8" ht="18" customHeight="1">
      <c r="A217" s="308"/>
      <c r="B217" s="316" t="s">
        <v>151</v>
      </c>
      <c r="C217" s="314" t="s">
        <v>201</v>
      </c>
      <c r="D217" s="314" t="s">
        <v>204</v>
      </c>
      <c r="E217" s="314" t="s">
        <v>583</v>
      </c>
      <c r="F217" s="314" t="s">
        <v>152</v>
      </c>
      <c r="G217" s="315">
        <f>300+200</f>
        <v>500</v>
      </c>
      <c r="H217" s="315">
        <f>300+200</f>
        <v>500</v>
      </c>
    </row>
    <row r="218" spans="1:8" ht="66.75" customHeight="1">
      <c r="A218" s="308"/>
      <c r="B218" s="316" t="s">
        <v>584</v>
      </c>
      <c r="C218" s="314" t="s">
        <v>201</v>
      </c>
      <c r="D218" s="314" t="s">
        <v>204</v>
      </c>
      <c r="E218" s="314" t="s">
        <v>585</v>
      </c>
      <c r="F218" s="314"/>
      <c r="G218" s="315">
        <f>G219</f>
        <v>200</v>
      </c>
      <c r="H218" s="315">
        <f>H219</f>
        <v>200</v>
      </c>
    </row>
    <row r="219" spans="1:8" ht="27.75" customHeight="1">
      <c r="A219" s="308"/>
      <c r="B219" s="316" t="s">
        <v>441</v>
      </c>
      <c r="C219" s="314" t="s">
        <v>201</v>
      </c>
      <c r="D219" s="314" t="s">
        <v>204</v>
      </c>
      <c r="E219" s="314" t="s">
        <v>585</v>
      </c>
      <c r="F219" s="314" t="s">
        <v>444</v>
      </c>
      <c r="G219" s="315">
        <v>200</v>
      </c>
      <c r="H219" s="315">
        <v>200</v>
      </c>
    </row>
    <row r="220" spans="1:8" ht="43.5" customHeight="1">
      <c r="A220" s="308"/>
      <c r="B220" s="316" t="s">
        <v>710</v>
      </c>
      <c r="C220" s="314" t="s">
        <v>201</v>
      </c>
      <c r="D220" s="314" t="s">
        <v>204</v>
      </c>
      <c r="E220" s="314" t="s">
        <v>711</v>
      </c>
      <c r="F220" s="314"/>
      <c r="G220" s="315">
        <f>G221</f>
        <v>30</v>
      </c>
      <c r="H220" s="315">
        <f>H221</f>
        <v>30</v>
      </c>
    </row>
    <row r="221" spans="1:8" ht="18.75" customHeight="1">
      <c r="A221" s="308"/>
      <c r="B221" s="316" t="s">
        <v>151</v>
      </c>
      <c r="C221" s="314" t="s">
        <v>201</v>
      </c>
      <c r="D221" s="314" t="s">
        <v>204</v>
      </c>
      <c r="E221" s="314" t="s">
        <v>711</v>
      </c>
      <c r="F221" s="314" t="s">
        <v>152</v>
      </c>
      <c r="G221" s="315">
        <v>30</v>
      </c>
      <c r="H221" s="315">
        <v>30</v>
      </c>
    </row>
    <row r="222" spans="1:8" ht="40.5" customHeight="1">
      <c r="A222" s="308"/>
      <c r="B222" s="316" t="s">
        <v>715</v>
      </c>
      <c r="C222" s="314" t="s">
        <v>201</v>
      </c>
      <c r="D222" s="314" t="s">
        <v>204</v>
      </c>
      <c r="E222" s="314" t="s">
        <v>586</v>
      </c>
      <c r="F222" s="314"/>
      <c r="G222" s="315">
        <f>G223</f>
        <v>50</v>
      </c>
      <c r="H222" s="315">
        <f>H223</f>
        <v>50</v>
      </c>
    </row>
    <row r="223" spans="1:8" ht="17.25" customHeight="1">
      <c r="A223" s="308"/>
      <c r="B223" s="316" t="s">
        <v>151</v>
      </c>
      <c r="C223" s="314" t="s">
        <v>201</v>
      </c>
      <c r="D223" s="314" t="s">
        <v>204</v>
      </c>
      <c r="E223" s="314" t="s">
        <v>586</v>
      </c>
      <c r="F223" s="314" t="s">
        <v>152</v>
      </c>
      <c r="G223" s="315">
        <v>50</v>
      </c>
      <c r="H223" s="315">
        <v>50</v>
      </c>
    </row>
    <row r="224" spans="1:8" ht="15.75" customHeight="1">
      <c r="A224" s="308"/>
      <c r="B224" s="317" t="s">
        <v>322</v>
      </c>
      <c r="C224" s="310" t="s">
        <v>201</v>
      </c>
      <c r="D224" s="310" t="s">
        <v>327</v>
      </c>
      <c r="E224" s="310"/>
      <c r="F224" s="310"/>
      <c r="G224" s="311">
        <f>G225</f>
        <v>500</v>
      </c>
      <c r="H224" s="311">
        <f>H225</f>
        <v>500</v>
      </c>
    </row>
    <row r="225" spans="1:8" ht="29.25" customHeight="1">
      <c r="A225" s="308"/>
      <c r="B225" s="313" t="s">
        <v>677</v>
      </c>
      <c r="C225" s="314" t="s">
        <v>201</v>
      </c>
      <c r="D225" s="314" t="s">
        <v>327</v>
      </c>
      <c r="E225" s="314" t="s">
        <v>657</v>
      </c>
      <c r="F225" s="314"/>
      <c r="G225" s="315">
        <f>G227</f>
        <v>500</v>
      </c>
      <c r="H225" s="315">
        <f>H227</f>
        <v>500</v>
      </c>
    </row>
    <row r="226" spans="1:8" ht="27" customHeight="1">
      <c r="A226" s="308"/>
      <c r="B226" s="313" t="s">
        <v>658</v>
      </c>
      <c r="C226" s="314" t="s">
        <v>201</v>
      </c>
      <c r="D226" s="314" t="s">
        <v>327</v>
      </c>
      <c r="E226" s="314" t="s">
        <v>688</v>
      </c>
      <c r="F226" s="314"/>
      <c r="G226" s="315">
        <f>G227</f>
        <v>500</v>
      </c>
      <c r="H226" s="315">
        <f>H227</f>
        <v>500</v>
      </c>
    </row>
    <row r="227" spans="1:8" ht="43.5" customHeight="1">
      <c r="A227" s="308"/>
      <c r="B227" s="313" t="s">
        <v>659</v>
      </c>
      <c r="C227" s="314" t="s">
        <v>201</v>
      </c>
      <c r="D227" s="314" t="s">
        <v>327</v>
      </c>
      <c r="E227" s="314" t="s">
        <v>587</v>
      </c>
      <c r="F227" s="314"/>
      <c r="G227" s="315">
        <f>G228</f>
        <v>500</v>
      </c>
      <c r="H227" s="315">
        <f>H228</f>
        <v>500</v>
      </c>
    </row>
    <row r="228" spans="1:8" ht="29.25" customHeight="1">
      <c r="A228" s="308"/>
      <c r="B228" s="316" t="s">
        <v>441</v>
      </c>
      <c r="C228" s="314" t="s">
        <v>201</v>
      </c>
      <c r="D228" s="314" t="s">
        <v>327</v>
      </c>
      <c r="E228" s="314" t="s">
        <v>587</v>
      </c>
      <c r="F228" s="314" t="s">
        <v>444</v>
      </c>
      <c r="G228" s="315">
        <v>500</v>
      </c>
      <c r="H228" s="315">
        <v>500</v>
      </c>
    </row>
    <row r="229" spans="1:8" ht="18.75" customHeight="1">
      <c r="A229" s="308" t="s">
        <v>130</v>
      </c>
      <c r="B229" s="309" t="s">
        <v>350</v>
      </c>
      <c r="C229" s="310" t="s">
        <v>196</v>
      </c>
      <c r="D229" s="310"/>
      <c r="E229" s="310"/>
      <c r="F229" s="310"/>
      <c r="G229" s="311">
        <f aca="true" t="shared" si="9" ref="G229:H231">G230</f>
        <v>1779.213</v>
      </c>
      <c r="H229" s="311">
        <f t="shared" si="9"/>
        <v>1779.213</v>
      </c>
    </row>
    <row r="230" spans="1:8" ht="18.75" customHeight="1">
      <c r="A230" s="308"/>
      <c r="B230" s="309" t="s">
        <v>351</v>
      </c>
      <c r="C230" s="310" t="s">
        <v>196</v>
      </c>
      <c r="D230" s="310" t="s">
        <v>352</v>
      </c>
      <c r="E230" s="310"/>
      <c r="F230" s="310"/>
      <c r="G230" s="315">
        <f t="shared" si="9"/>
        <v>1779.213</v>
      </c>
      <c r="H230" s="315">
        <f t="shared" si="9"/>
        <v>1779.213</v>
      </c>
    </row>
    <row r="231" spans="1:8" ht="17.25" customHeight="1">
      <c r="A231" s="308"/>
      <c r="B231" s="318" t="s">
        <v>614</v>
      </c>
      <c r="C231" s="314" t="s">
        <v>196</v>
      </c>
      <c r="D231" s="314" t="s">
        <v>352</v>
      </c>
      <c r="E231" s="314" t="s">
        <v>533</v>
      </c>
      <c r="F231" s="314"/>
      <c r="G231" s="315">
        <f t="shared" si="9"/>
        <v>1779.213</v>
      </c>
      <c r="H231" s="315">
        <f t="shared" si="9"/>
        <v>1779.213</v>
      </c>
    </row>
    <row r="232" spans="1:8" ht="54" customHeight="1">
      <c r="A232" s="308"/>
      <c r="B232" s="318" t="s">
        <v>594</v>
      </c>
      <c r="C232" s="314" t="s">
        <v>196</v>
      </c>
      <c r="D232" s="314" t="s">
        <v>352</v>
      </c>
      <c r="E232" s="314" t="s">
        <v>515</v>
      </c>
      <c r="F232" s="314"/>
      <c r="G232" s="315">
        <f>G233</f>
        <v>1779.213</v>
      </c>
      <c r="H232" s="315">
        <f>H233</f>
        <v>1779.213</v>
      </c>
    </row>
    <row r="233" spans="1:8" ht="54.75" customHeight="1">
      <c r="A233" s="308"/>
      <c r="B233" s="316" t="s">
        <v>440</v>
      </c>
      <c r="C233" s="314" t="s">
        <v>196</v>
      </c>
      <c r="D233" s="314" t="s">
        <v>352</v>
      </c>
      <c r="E233" s="314" t="s">
        <v>515</v>
      </c>
      <c r="F233" s="314" t="s">
        <v>443</v>
      </c>
      <c r="G233" s="315">
        <v>1779.213</v>
      </c>
      <c r="H233" s="315">
        <v>1779.213</v>
      </c>
    </row>
    <row r="234" spans="1:8" ht="29.25" customHeight="1">
      <c r="A234" s="308" t="s">
        <v>353</v>
      </c>
      <c r="B234" s="309" t="s">
        <v>446</v>
      </c>
      <c r="C234" s="310" t="s">
        <v>354</v>
      </c>
      <c r="D234" s="310"/>
      <c r="E234" s="310"/>
      <c r="F234" s="310"/>
      <c r="G234" s="311">
        <f>G236+G241+G262+G266</f>
        <v>18171.493</v>
      </c>
      <c r="H234" s="311">
        <f>H236+H241+H262+H266</f>
        <v>12553.193</v>
      </c>
    </row>
    <row r="235" spans="1:8" ht="41.25" customHeight="1">
      <c r="A235" s="308"/>
      <c r="B235" s="331" t="s">
        <v>104</v>
      </c>
      <c r="C235" s="314" t="s">
        <v>354</v>
      </c>
      <c r="D235" s="314" t="s">
        <v>143</v>
      </c>
      <c r="E235" s="314" t="s">
        <v>724</v>
      </c>
      <c r="F235" s="314"/>
      <c r="G235" s="315">
        <f>G234</f>
        <v>18171.493</v>
      </c>
      <c r="H235" s="315">
        <f>H234</f>
        <v>12553.193</v>
      </c>
    </row>
    <row r="236" spans="1:8" ht="38.25">
      <c r="A236" s="308"/>
      <c r="B236" s="309" t="s">
        <v>203</v>
      </c>
      <c r="C236" s="310" t="s">
        <v>354</v>
      </c>
      <c r="D236" s="310" t="s">
        <v>143</v>
      </c>
      <c r="E236" s="310"/>
      <c r="F236" s="310"/>
      <c r="G236" s="311">
        <f>G237</f>
        <v>3461.424</v>
      </c>
      <c r="H236" s="311">
        <f>H237</f>
        <v>3461.424</v>
      </c>
    </row>
    <row r="237" spans="1:8" ht="25.5" customHeight="1">
      <c r="A237" s="308"/>
      <c r="B237" s="331" t="s">
        <v>709</v>
      </c>
      <c r="C237" s="314" t="s">
        <v>354</v>
      </c>
      <c r="D237" s="314" t="s">
        <v>143</v>
      </c>
      <c r="E237" s="314" t="s">
        <v>588</v>
      </c>
      <c r="F237" s="314"/>
      <c r="G237" s="315">
        <f>G239</f>
        <v>3461.424</v>
      </c>
      <c r="H237" s="315">
        <f>H239</f>
        <v>3461.424</v>
      </c>
    </row>
    <row r="238" spans="1:8" ht="27" customHeight="1">
      <c r="A238" s="308"/>
      <c r="B238" s="332" t="s">
        <v>751</v>
      </c>
      <c r="C238" s="314" t="s">
        <v>354</v>
      </c>
      <c r="D238" s="314" t="s">
        <v>143</v>
      </c>
      <c r="E238" s="314" t="s">
        <v>660</v>
      </c>
      <c r="F238" s="314"/>
      <c r="G238" s="315">
        <f>G239</f>
        <v>3461.424</v>
      </c>
      <c r="H238" s="315">
        <f>H239</f>
        <v>3461.424</v>
      </c>
    </row>
    <row r="239" spans="1:8" ht="52.5" customHeight="1">
      <c r="A239" s="308"/>
      <c r="B239" s="332" t="s">
        <v>594</v>
      </c>
      <c r="C239" s="314" t="s">
        <v>354</v>
      </c>
      <c r="D239" s="314" t="s">
        <v>143</v>
      </c>
      <c r="E239" s="314" t="s">
        <v>691</v>
      </c>
      <c r="F239" s="314"/>
      <c r="G239" s="315">
        <f>G240</f>
        <v>3461.424</v>
      </c>
      <c r="H239" s="315">
        <f>H240</f>
        <v>3461.424</v>
      </c>
    </row>
    <row r="240" spans="1:8" ht="53.25" customHeight="1">
      <c r="A240" s="308"/>
      <c r="B240" s="316" t="s">
        <v>440</v>
      </c>
      <c r="C240" s="314" t="s">
        <v>354</v>
      </c>
      <c r="D240" s="314" t="s">
        <v>143</v>
      </c>
      <c r="E240" s="314" t="s">
        <v>691</v>
      </c>
      <c r="F240" s="314" t="s">
        <v>443</v>
      </c>
      <c r="G240" s="315">
        <v>3461.424</v>
      </c>
      <c r="H240" s="315">
        <v>3461.424</v>
      </c>
    </row>
    <row r="241" spans="1:8" ht="21.75" customHeight="1">
      <c r="A241" s="308"/>
      <c r="B241" s="317" t="s">
        <v>145</v>
      </c>
      <c r="C241" s="310" t="s">
        <v>354</v>
      </c>
      <c r="D241" s="310" t="s">
        <v>325</v>
      </c>
      <c r="E241" s="310"/>
      <c r="F241" s="310"/>
      <c r="G241" s="311">
        <f>G242+G258</f>
        <v>4937.769</v>
      </c>
      <c r="H241" s="311">
        <f>H242+H258</f>
        <v>4937.769</v>
      </c>
    </row>
    <row r="242" spans="1:8" ht="24.75" customHeight="1">
      <c r="A242" s="327"/>
      <c r="B242" s="331" t="s">
        <v>378</v>
      </c>
      <c r="C242" s="314" t="s">
        <v>354</v>
      </c>
      <c r="D242" s="314" t="s">
        <v>325</v>
      </c>
      <c r="E242" s="314" t="s">
        <v>592</v>
      </c>
      <c r="F242" s="314"/>
      <c r="G242" s="315">
        <f>G243+G246+G249+G252+G255</f>
        <v>1400</v>
      </c>
      <c r="H242" s="315">
        <f>H243+H246+H249+H252+H255</f>
        <v>1400</v>
      </c>
    </row>
    <row r="243" spans="1:8" ht="52.5" customHeight="1">
      <c r="A243" s="308"/>
      <c r="B243" s="333" t="s">
        <v>703</v>
      </c>
      <c r="C243" s="314" t="s">
        <v>354</v>
      </c>
      <c r="D243" s="314" t="s">
        <v>325</v>
      </c>
      <c r="E243" s="314" t="s">
        <v>725</v>
      </c>
      <c r="F243" s="314"/>
      <c r="G243" s="315">
        <f>G244</f>
        <v>100</v>
      </c>
      <c r="H243" s="315">
        <f>H244</f>
        <v>100</v>
      </c>
    </row>
    <row r="244" spans="1:8" ht="40.5" customHeight="1">
      <c r="A244" s="308"/>
      <c r="B244" s="333" t="s">
        <v>624</v>
      </c>
      <c r="C244" s="314" t="s">
        <v>354</v>
      </c>
      <c r="D244" s="314" t="s">
        <v>325</v>
      </c>
      <c r="E244" s="314" t="s">
        <v>726</v>
      </c>
      <c r="F244" s="314"/>
      <c r="G244" s="315">
        <f>G245</f>
        <v>100</v>
      </c>
      <c r="H244" s="315">
        <f>H245</f>
        <v>100</v>
      </c>
    </row>
    <row r="245" spans="1:8" ht="27.75" customHeight="1">
      <c r="A245" s="308"/>
      <c r="B245" s="323" t="s">
        <v>441</v>
      </c>
      <c r="C245" s="314" t="s">
        <v>354</v>
      </c>
      <c r="D245" s="314" t="s">
        <v>325</v>
      </c>
      <c r="E245" s="314" t="s">
        <v>726</v>
      </c>
      <c r="F245" s="314" t="s">
        <v>444</v>
      </c>
      <c r="G245" s="315">
        <v>100</v>
      </c>
      <c r="H245" s="315">
        <v>100</v>
      </c>
    </row>
    <row r="246" spans="1:8" ht="30.75" customHeight="1">
      <c r="A246" s="308"/>
      <c r="B246" s="333" t="s">
        <v>704</v>
      </c>
      <c r="C246" s="314" t="s">
        <v>354</v>
      </c>
      <c r="D246" s="314" t="s">
        <v>325</v>
      </c>
      <c r="E246" s="314" t="s">
        <v>727</v>
      </c>
      <c r="F246" s="314"/>
      <c r="G246" s="315">
        <f>G247</f>
        <v>400</v>
      </c>
      <c r="H246" s="315">
        <f>H247</f>
        <v>400</v>
      </c>
    </row>
    <row r="247" spans="1:8" ht="40.5" customHeight="1">
      <c r="A247" s="308"/>
      <c r="B247" s="333" t="s">
        <v>624</v>
      </c>
      <c r="C247" s="314" t="s">
        <v>354</v>
      </c>
      <c r="D247" s="314" t="s">
        <v>325</v>
      </c>
      <c r="E247" s="314" t="s">
        <v>728</v>
      </c>
      <c r="F247" s="314"/>
      <c r="G247" s="315">
        <f>G248</f>
        <v>400</v>
      </c>
      <c r="H247" s="315">
        <f>H248</f>
        <v>400</v>
      </c>
    </row>
    <row r="248" spans="1:8" ht="27.75" customHeight="1">
      <c r="A248" s="308"/>
      <c r="B248" s="323" t="s">
        <v>441</v>
      </c>
      <c r="C248" s="314" t="s">
        <v>354</v>
      </c>
      <c r="D248" s="314" t="s">
        <v>325</v>
      </c>
      <c r="E248" s="314" t="s">
        <v>728</v>
      </c>
      <c r="F248" s="314" t="s">
        <v>444</v>
      </c>
      <c r="G248" s="315">
        <v>400</v>
      </c>
      <c r="H248" s="315">
        <v>400</v>
      </c>
    </row>
    <row r="249" spans="1:8" ht="64.5" customHeight="1">
      <c r="A249" s="308"/>
      <c r="B249" s="333" t="s">
        <v>705</v>
      </c>
      <c r="C249" s="314" t="s">
        <v>354</v>
      </c>
      <c r="D249" s="314" t="s">
        <v>325</v>
      </c>
      <c r="E249" s="314" t="s">
        <v>729</v>
      </c>
      <c r="F249" s="314"/>
      <c r="G249" s="315">
        <f>G250</f>
        <v>200</v>
      </c>
      <c r="H249" s="315">
        <f>H250</f>
        <v>200</v>
      </c>
    </row>
    <row r="250" spans="1:8" ht="40.5" customHeight="1">
      <c r="A250" s="308"/>
      <c r="B250" s="333" t="s">
        <v>624</v>
      </c>
      <c r="C250" s="314" t="s">
        <v>354</v>
      </c>
      <c r="D250" s="314" t="s">
        <v>325</v>
      </c>
      <c r="E250" s="314" t="s">
        <v>730</v>
      </c>
      <c r="F250" s="314"/>
      <c r="G250" s="315">
        <f>G251</f>
        <v>200</v>
      </c>
      <c r="H250" s="315">
        <f>H251</f>
        <v>200</v>
      </c>
    </row>
    <row r="251" spans="1:8" ht="27.75" customHeight="1">
      <c r="A251" s="308"/>
      <c r="B251" s="323" t="s">
        <v>441</v>
      </c>
      <c r="C251" s="314" t="s">
        <v>354</v>
      </c>
      <c r="D251" s="314" t="s">
        <v>325</v>
      </c>
      <c r="E251" s="314" t="s">
        <v>730</v>
      </c>
      <c r="F251" s="314" t="s">
        <v>444</v>
      </c>
      <c r="G251" s="315">
        <v>200</v>
      </c>
      <c r="H251" s="315">
        <v>200</v>
      </c>
    </row>
    <row r="252" spans="1:8" ht="41.25" customHeight="1">
      <c r="A252" s="308"/>
      <c r="B252" s="333" t="s">
        <v>706</v>
      </c>
      <c r="C252" s="314" t="s">
        <v>354</v>
      </c>
      <c r="D252" s="314" t="s">
        <v>325</v>
      </c>
      <c r="E252" s="314" t="s">
        <v>731</v>
      </c>
      <c r="F252" s="314"/>
      <c r="G252" s="315">
        <f>G253</f>
        <v>100</v>
      </c>
      <c r="H252" s="315">
        <f>H253</f>
        <v>100</v>
      </c>
    </row>
    <row r="253" spans="1:8" ht="40.5" customHeight="1">
      <c r="A253" s="308"/>
      <c r="B253" s="333" t="s">
        <v>624</v>
      </c>
      <c r="C253" s="314" t="s">
        <v>354</v>
      </c>
      <c r="D253" s="314" t="s">
        <v>325</v>
      </c>
      <c r="E253" s="314" t="s">
        <v>732</v>
      </c>
      <c r="F253" s="314"/>
      <c r="G253" s="315">
        <f>G254</f>
        <v>100</v>
      </c>
      <c r="H253" s="315">
        <f>H254</f>
        <v>100</v>
      </c>
    </row>
    <row r="254" spans="1:8" ht="27.75" customHeight="1">
      <c r="A254" s="308"/>
      <c r="B254" s="323" t="s">
        <v>441</v>
      </c>
      <c r="C254" s="314" t="s">
        <v>354</v>
      </c>
      <c r="D254" s="314" t="s">
        <v>325</v>
      </c>
      <c r="E254" s="314" t="s">
        <v>732</v>
      </c>
      <c r="F254" s="314" t="s">
        <v>444</v>
      </c>
      <c r="G254" s="315">
        <v>100</v>
      </c>
      <c r="H254" s="315">
        <v>100</v>
      </c>
    </row>
    <row r="255" spans="1:8" ht="54.75" customHeight="1">
      <c r="A255" s="308"/>
      <c r="B255" s="333" t="s">
        <v>708</v>
      </c>
      <c r="C255" s="314" t="s">
        <v>354</v>
      </c>
      <c r="D255" s="314" t="s">
        <v>325</v>
      </c>
      <c r="E255" s="314" t="s">
        <v>733</v>
      </c>
      <c r="F255" s="314"/>
      <c r="G255" s="315">
        <f>G256</f>
        <v>600</v>
      </c>
      <c r="H255" s="315">
        <f>H256</f>
        <v>600</v>
      </c>
    </row>
    <row r="256" spans="1:8" ht="40.5" customHeight="1">
      <c r="A256" s="308"/>
      <c r="B256" s="333" t="s">
        <v>624</v>
      </c>
      <c r="C256" s="314" t="s">
        <v>354</v>
      </c>
      <c r="D256" s="314" t="s">
        <v>325</v>
      </c>
      <c r="E256" s="314" t="s">
        <v>734</v>
      </c>
      <c r="F256" s="314"/>
      <c r="G256" s="315">
        <f>G257</f>
        <v>600</v>
      </c>
      <c r="H256" s="315">
        <f>H257</f>
        <v>600</v>
      </c>
    </row>
    <row r="257" spans="1:8" ht="27.75" customHeight="1">
      <c r="A257" s="308"/>
      <c r="B257" s="323" t="s">
        <v>441</v>
      </c>
      <c r="C257" s="314" t="s">
        <v>354</v>
      </c>
      <c r="D257" s="314" t="s">
        <v>325</v>
      </c>
      <c r="E257" s="314" t="s">
        <v>734</v>
      </c>
      <c r="F257" s="314" t="s">
        <v>444</v>
      </c>
      <c r="G257" s="315">
        <v>600</v>
      </c>
      <c r="H257" s="315">
        <v>600</v>
      </c>
    </row>
    <row r="258" spans="1:8" ht="24.75" customHeight="1">
      <c r="A258" s="308"/>
      <c r="B258" s="324" t="s">
        <v>709</v>
      </c>
      <c r="C258" s="314" t="s">
        <v>354</v>
      </c>
      <c r="D258" s="314" t="s">
        <v>325</v>
      </c>
      <c r="E258" s="314" t="s">
        <v>660</v>
      </c>
      <c r="F258" s="314"/>
      <c r="G258" s="315">
        <f>G260</f>
        <v>3537.769</v>
      </c>
      <c r="H258" s="315">
        <f>H260</f>
        <v>3537.769</v>
      </c>
    </row>
    <row r="259" spans="1:8" ht="31.5" customHeight="1">
      <c r="A259" s="308"/>
      <c r="B259" s="324" t="s">
        <v>751</v>
      </c>
      <c r="C259" s="314" t="s">
        <v>354</v>
      </c>
      <c r="D259" s="314" t="s">
        <v>325</v>
      </c>
      <c r="E259" s="314" t="s">
        <v>692</v>
      </c>
      <c r="F259" s="314"/>
      <c r="G259" s="315">
        <f>G260</f>
        <v>3537.769</v>
      </c>
      <c r="H259" s="315">
        <f>H260</f>
        <v>3537.769</v>
      </c>
    </row>
    <row r="260" spans="1:8" ht="40.5" customHeight="1">
      <c r="A260" s="308"/>
      <c r="B260" s="324" t="s">
        <v>625</v>
      </c>
      <c r="C260" s="314" t="s">
        <v>354</v>
      </c>
      <c r="D260" s="314" t="s">
        <v>325</v>
      </c>
      <c r="E260" s="314" t="s">
        <v>589</v>
      </c>
      <c r="F260" s="314"/>
      <c r="G260" s="315">
        <f>G261</f>
        <v>3537.769</v>
      </c>
      <c r="H260" s="315">
        <f>H261</f>
        <v>3537.769</v>
      </c>
    </row>
    <row r="261" spans="1:8" ht="54.75" customHeight="1">
      <c r="A261" s="308"/>
      <c r="B261" s="323" t="s">
        <v>440</v>
      </c>
      <c r="C261" s="314" t="s">
        <v>354</v>
      </c>
      <c r="D261" s="314" t="s">
        <v>325</v>
      </c>
      <c r="E261" s="314" t="s">
        <v>589</v>
      </c>
      <c r="F261" s="314" t="s">
        <v>443</v>
      </c>
      <c r="G261" s="315">
        <v>3537.769</v>
      </c>
      <c r="H261" s="315">
        <v>3537.769</v>
      </c>
    </row>
    <row r="262" spans="1:8" ht="17.25" customHeight="1">
      <c r="A262" s="308"/>
      <c r="B262" s="312" t="s">
        <v>392</v>
      </c>
      <c r="C262" s="310" t="s">
        <v>354</v>
      </c>
      <c r="D262" s="310" t="s">
        <v>394</v>
      </c>
      <c r="E262" s="310"/>
      <c r="F262" s="310"/>
      <c r="G262" s="311">
        <f>G264</f>
        <v>1320</v>
      </c>
      <c r="H262" s="311">
        <f>H264</f>
        <v>1320</v>
      </c>
    </row>
    <row r="263" spans="1:8" ht="25.5" customHeight="1">
      <c r="A263" s="308"/>
      <c r="B263" s="331" t="s">
        <v>378</v>
      </c>
      <c r="C263" s="314" t="s">
        <v>354</v>
      </c>
      <c r="D263" s="314" t="s">
        <v>394</v>
      </c>
      <c r="E263" s="314" t="s">
        <v>592</v>
      </c>
      <c r="F263" s="314"/>
      <c r="G263" s="315">
        <f>G264</f>
        <v>1320</v>
      </c>
      <c r="H263" s="315">
        <f>H264</f>
        <v>1320</v>
      </c>
    </row>
    <row r="264" spans="1:8" ht="54" customHeight="1">
      <c r="A264" s="308"/>
      <c r="B264" s="323" t="s">
        <v>684</v>
      </c>
      <c r="C264" s="314" t="s">
        <v>354</v>
      </c>
      <c r="D264" s="314" t="s">
        <v>394</v>
      </c>
      <c r="E264" s="314" t="s">
        <v>707</v>
      </c>
      <c r="F264" s="314"/>
      <c r="G264" s="315">
        <f>G265</f>
        <v>1320</v>
      </c>
      <c r="H264" s="315">
        <f>H265</f>
        <v>1320</v>
      </c>
    </row>
    <row r="265" spans="1:8" ht="27" customHeight="1">
      <c r="A265" s="308"/>
      <c r="B265" s="323" t="s">
        <v>441</v>
      </c>
      <c r="C265" s="314" t="s">
        <v>354</v>
      </c>
      <c r="D265" s="314" t="s">
        <v>394</v>
      </c>
      <c r="E265" s="314" t="s">
        <v>707</v>
      </c>
      <c r="F265" s="314" t="s">
        <v>444</v>
      </c>
      <c r="G265" s="315">
        <v>1320</v>
      </c>
      <c r="H265" s="315">
        <v>1320</v>
      </c>
    </row>
    <row r="266" spans="1:8" ht="18" customHeight="1">
      <c r="A266" s="308"/>
      <c r="B266" s="317" t="s">
        <v>128</v>
      </c>
      <c r="C266" s="310" t="s">
        <v>354</v>
      </c>
      <c r="D266" s="310" t="s">
        <v>426</v>
      </c>
      <c r="E266" s="310"/>
      <c r="F266" s="310"/>
      <c r="G266" s="311">
        <f aca="true" t="shared" si="10" ref="G266:H269">G267</f>
        <v>8452.3</v>
      </c>
      <c r="H266" s="311">
        <f t="shared" si="10"/>
        <v>2834</v>
      </c>
    </row>
    <row r="267" spans="1:8" ht="29.25" customHeight="1">
      <c r="A267" s="308"/>
      <c r="B267" s="318" t="s">
        <v>666</v>
      </c>
      <c r="C267" s="314" t="s">
        <v>354</v>
      </c>
      <c r="D267" s="314" t="s">
        <v>426</v>
      </c>
      <c r="E267" s="314" t="s">
        <v>529</v>
      </c>
      <c r="F267" s="310"/>
      <c r="G267" s="315">
        <f t="shared" si="10"/>
        <v>8452.3</v>
      </c>
      <c r="H267" s="315">
        <f t="shared" si="10"/>
        <v>2834</v>
      </c>
    </row>
    <row r="268" spans="1:8" ht="15.75" customHeight="1">
      <c r="A268" s="308"/>
      <c r="B268" s="318" t="s">
        <v>661</v>
      </c>
      <c r="C268" s="314" t="s">
        <v>354</v>
      </c>
      <c r="D268" s="314" t="s">
        <v>426</v>
      </c>
      <c r="E268" s="314" t="s">
        <v>593</v>
      </c>
      <c r="F268" s="310"/>
      <c r="G268" s="315">
        <f t="shared" si="10"/>
        <v>8452.3</v>
      </c>
      <c r="H268" s="315">
        <f t="shared" si="10"/>
        <v>2834</v>
      </c>
    </row>
    <row r="269" spans="1:8" ht="51.75" customHeight="1">
      <c r="A269" s="308"/>
      <c r="B269" s="329" t="s">
        <v>662</v>
      </c>
      <c r="C269" s="314" t="s">
        <v>354</v>
      </c>
      <c r="D269" s="314" t="s">
        <v>426</v>
      </c>
      <c r="E269" s="314" t="s">
        <v>814</v>
      </c>
      <c r="F269" s="310"/>
      <c r="G269" s="315">
        <f t="shared" si="10"/>
        <v>8452.3</v>
      </c>
      <c r="H269" s="315">
        <f t="shared" si="10"/>
        <v>2834</v>
      </c>
    </row>
    <row r="270" spans="1:8" ht="28.5" customHeight="1">
      <c r="A270" s="308"/>
      <c r="B270" s="313" t="s">
        <v>850</v>
      </c>
      <c r="C270" s="314" t="s">
        <v>354</v>
      </c>
      <c r="D270" s="314" t="s">
        <v>426</v>
      </c>
      <c r="E270" s="314" t="s">
        <v>814</v>
      </c>
      <c r="F270" s="314" t="s">
        <v>296</v>
      </c>
      <c r="G270" s="315">
        <v>8452.3</v>
      </c>
      <c r="H270" s="315">
        <v>2834</v>
      </c>
    </row>
    <row r="271" spans="1:8" ht="18" customHeight="1">
      <c r="A271" s="308" t="s">
        <v>355</v>
      </c>
      <c r="B271" s="312" t="s">
        <v>357</v>
      </c>
      <c r="C271" s="310" t="s">
        <v>358</v>
      </c>
      <c r="D271" s="310"/>
      <c r="E271" s="310"/>
      <c r="F271" s="310"/>
      <c r="G271" s="311">
        <f aca="true" t="shared" si="11" ref="G271:H273">G272</f>
        <v>3454.277</v>
      </c>
      <c r="H271" s="311">
        <f t="shared" si="11"/>
        <v>3454.277</v>
      </c>
    </row>
    <row r="272" spans="1:8" ht="30" customHeight="1">
      <c r="A272" s="308"/>
      <c r="B272" s="316" t="s">
        <v>197</v>
      </c>
      <c r="C272" s="314" t="s">
        <v>358</v>
      </c>
      <c r="D272" s="314" t="s">
        <v>198</v>
      </c>
      <c r="E272" s="314"/>
      <c r="F272" s="314"/>
      <c r="G272" s="315">
        <f t="shared" si="11"/>
        <v>3454.277</v>
      </c>
      <c r="H272" s="315">
        <f t="shared" si="11"/>
        <v>3454.277</v>
      </c>
    </row>
    <row r="273" spans="1:8" ht="15.75" customHeight="1">
      <c r="A273" s="308"/>
      <c r="B273" s="316" t="s">
        <v>396</v>
      </c>
      <c r="C273" s="314" t="s">
        <v>358</v>
      </c>
      <c r="D273" s="314" t="s">
        <v>198</v>
      </c>
      <c r="E273" s="314" t="s">
        <v>533</v>
      </c>
      <c r="F273" s="314"/>
      <c r="G273" s="315">
        <f t="shared" si="11"/>
        <v>3454.277</v>
      </c>
      <c r="H273" s="315">
        <f t="shared" si="11"/>
        <v>3454.277</v>
      </c>
    </row>
    <row r="274" spans="1:8" ht="51.75" customHeight="1">
      <c r="A274" s="308"/>
      <c r="B274" s="313" t="s">
        <v>594</v>
      </c>
      <c r="C274" s="314" t="s">
        <v>358</v>
      </c>
      <c r="D274" s="314" t="s">
        <v>198</v>
      </c>
      <c r="E274" s="314" t="s">
        <v>515</v>
      </c>
      <c r="F274" s="314"/>
      <c r="G274" s="315">
        <f>G275</f>
        <v>3454.277</v>
      </c>
      <c r="H274" s="315">
        <f>H275</f>
        <v>3454.277</v>
      </c>
    </row>
    <row r="275" spans="1:8" ht="54" customHeight="1">
      <c r="A275" s="308"/>
      <c r="B275" s="316" t="s">
        <v>440</v>
      </c>
      <c r="C275" s="314" t="s">
        <v>358</v>
      </c>
      <c r="D275" s="314" t="s">
        <v>198</v>
      </c>
      <c r="E275" s="314" t="s">
        <v>515</v>
      </c>
      <c r="F275" s="314" t="s">
        <v>443</v>
      </c>
      <c r="G275" s="315">
        <v>3454.277</v>
      </c>
      <c r="H275" s="315">
        <v>3454.277</v>
      </c>
    </row>
    <row r="276" spans="1:8" s="372" customFormat="1" ht="31.5" customHeight="1">
      <c r="A276" s="370" t="s">
        <v>356</v>
      </c>
      <c r="B276" s="371" t="s">
        <v>821</v>
      </c>
      <c r="C276" s="142"/>
      <c r="D276" s="142"/>
      <c r="E276" s="142"/>
      <c r="F276" s="142"/>
      <c r="G276" s="143">
        <v>3072.47</v>
      </c>
      <c r="H276" s="143">
        <v>6134.86</v>
      </c>
    </row>
    <row r="277" spans="1:8" ht="18.75" customHeight="1">
      <c r="A277" s="308"/>
      <c r="B277" s="337" t="s">
        <v>294</v>
      </c>
      <c r="C277" s="338"/>
      <c r="D277" s="338"/>
      <c r="E277" s="338"/>
      <c r="F277" s="338"/>
      <c r="G277" s="311">
        <f>G13+G18+G229+G234+G271+G276</f>
        <v>373116.89914999995</v>
      </c>
      <c r="H277" s="311">
        <f>H13+H18+H229+H234+H271+H276</f>
        <v>327296.90544999996</v>
      </c>
    </row>
    <row r="278" ht="17.25" customHeight="1">
      <c r="B278" s="339"/>
    </row>
    <row r="279" ht="12.75">
      <c r="B279" s="339"/>
    </row>
    <row r="280" ht="12.75">
      <c r="B280" s="339"/>
    </row>
  </sheetData>
  <sheetProtection/>
  <mergeCells count="16">
    <mergeCell ref="G10:G11"/>
    <mergeCell ref="H10:H11"/>
    <mergeCell ref="C1:H1"/>
    <mergeCell ref="C2:H2"/>
    <mergeCell ref="B3:H3"/>
    <mergeCell ref="B4:H4"/>
    <mergeCell ref="B5:H5"/>
    <mergeCell ref="B6:H6"/>
    <mergeCell ref="B8:H8"/>
    <mergeCell ref="B9:F9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246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F70"/>
  <sheetViews>
    <sheetView zoomScalePageLayoutView="0" workbookViewId="0" topLeftCell="A21">
      <selection activeCell="B35" sqref="B35"/>
    </sheetView>
  </sheetViews>
  <sheetFormatPr defaultColWidth="9.00390625" defaultRowHeight="12.75"/>
  <cols>
    <col min="1" max="1" width="4.875" style="4" customWidth="1"/>
    <col min="2" max="2" width="61.625" style="4" customWidth="1"/>
    <col min="3" max="3" width="10.25390625" style="4" customWidth="1"/>
    <col min="4" max="4" width="11.875" style="4" customWidth="1"/>
    <col min="5" max="5" width="28.75390625" style="4" customWidth="1"/>
    <col min="6" max="16384" width="9.125" style="4" customWidth="1"/>
  </cols>
  <sheetData>
    <row r="1" spans="1:6" ht="15.75" hidden="1">
      <c r="A1" s="46"/>
      <c r="B1" s="50"/>
      <c r="C1" s="46"/>
      <c r="D1" s="46"/>
      <c r="E1" s="47"/>
      <c r="F1" s="46"/>
    </row>
    <row r="2" spans="1:6" ht="15.75">
      <c r="A2" s="43"/>
      <c r="B2" s="428" t="s">
        <v>67</v>
      </c>
      <c r="C2" s="431"/>
      <c r="D2" s="431"/>
      <c r="E2" s="431"/>
      <c r="F2" s="69"/>
    </row>
    <row r="3" spans="1:6" ht="15.75">
      <c r="A3" s="43"/>
      <c r="B3" s="428" t="s">
        <v>81</v>
      </c>
      <c r="C3" s="431"/>
      <c r="D3" s="431"/>
      <c r="E3" s="431"/>
      <c r="F3" s="182"/>
    </row>
    <row r="4" spans="1:6" ht="15.75">
      <c r="A4" s="428" t="s">
        <v>80</v>
      </c>
      <c r="B4" s="429"/>
      <c r="C4" s="431"/>
      <c r="D4" s="431"/>
      <c r="E4" s="431"/>
      <c r="F4" s="182"/>
    </row>
    <row r="5" spans="1:6" ht="15.75">
      <c r="A5" s="428" t="s">
        <v>775</v>
      </c>
      <c r="B5" s="428"/>
      <c r="C5" s="431"/>
      <c r="D5" s="431"/>
      <c r="E5" s="431"/>
      <c r="F5" s="182"/>
    </row>
    <row r="6" spans="1:6" ht="15.75">
      <c r="A6" s="428" t="s">
        <v>776</v>
      </c>
      <c r="B6" s="428"/>
      <c r="C6" s="431"/>
      <c r="D6" s="431"/>
      <c r="E6" s="431"/>
      <c r="F6" s="181"/>
    </row>
    <row r="7" spans="1:6" ht="17.25" customHeight="1">
      <c r="A7" s="428" t="s">
        <v>757</v>
      </c>
      <c r="B7" s="428"/>
      <c r="C7" s="431"/>
      <c r="D7" s="431"/>
      <c r="E7" s="431"/>
      <c r="F7" s="47"/>
    </row>
    <row r="8" ht="12.75" hidden="1"/>
    <row r="11" spans="1:5" ht="18.75">
      <c r="A11" s="46"/>
      <c r="B11" s="515" t="s">
        <v>457</v>
      </c>
      <c r="C11" s="515"/>
      <c r="D11" s="515"/>
      <c r="E11" s="515"/>
    </row>
    <row r="12" spans="1:5" ht="18.75">
      <c r="A12" s="46"/>
      <c r="B12" s="515" t="s">
        <v>830</v>
      </c>
      <c r="C12" s="515"/>
      <c r="D12" s="515"/>
      <c r="E12" s="515"/>
    </row>
    <row r="13" spans="1:5" ht="15.75">
      <c r="A13" s="46"/>
      <c r="B13" s="50"/>
      <c r="C13" s="46"/>
      <c r="D13" s="46"/>
      <c r="E13" s="360" t="s">
        <v>329</v>
      </c>
    </row>
    <row r="14" spans="1:5" ht="57" customHeight="1">
      <c r="A14" s="152" t="s">
        <v>330</v>
      </c>
      <c r="B14" s="152" t="s">
        <v>331</v>
      </c>
      <c r="C14" s="152" t="s">
        <v>189</v>
      </c>
      <c r="D14" s="152" t="s">
        <v>332</v>
      </c>
      <c r="E14" s="152" t="s">
        <v>113</v>
      </c>
    </row>
    <row r="15" spans="1:5" ht="12.75">
      <c r="A15" s="53">
        <v>1</v>
      </c>
      <c r="B15" s="53">
        <v>2</v>
      </c>
      <c r="C15" s="53">
        <v>3</v>
      </c>
      <c r="D15" s="53">
        <v>4</v>
      </c>
      <c r="E15" s="53">
        <v>5</v>
      </c>
    </row>
    <row r="16" spans="1:5" ht="38.25" customHeight="1">
      <c r="A16" s="356" t="s">
        <v>193</v>
      </c>
      <c r="B16" s="153" t="s">
        <v>677</v>
      </c>
      <c r="C16" s="48" t="s">
        <v>201</v>
      </c>
      <c r="D16" s="48" t="s">
        <v>327</v>
      </c>
      <c r="E16" s="154">
        <v>500</v>
      </c>
    </row>
    <row r="17" spans="1:5" ht="37.5" customHeight="1">
      <c r="A17" s="357" t="s">
        <v>199</v>
      </c>
      <c r="B17" s="351" t="s">
        <v>666</v>
      </c>
      <c r="C17" s="49"/>
      <c r="D17" s="49"/>
      <c r="E17" s="154">
        <f>E18+E22+E23+E26</f>
        <v>37105.062</v>
      </c>
    </row>
    <row r="18" spans="1:5" ht="31.5">
      <c r="A18" s="512" t="s">
        <v>668</v>
      </c>
      <c r="B18" s="68" t="s">
        <v>667</v>
      </c>
      <c r="C18" s="49"/>
      <c r="D18" s="49"/>
      <c r="E18" s="131">
        <f>E19+E20+E21</f>
        <v>13580.262</v>
      </c>
    </row>
    <row r="19" spans="1:5" ht="15.75">
      <c r="A19" s="513"/>
      <c r="B19" s="518"/>
      <c r="C19" s="49" t="s">
        <v>201</v>
      </c>
      <c r="D19" s="49" t="s">
        <v>427</v>
      </c>
      <c r="E19" s="131">
        <v>9877</v>
      </c>
    </row>
    <row r="20" spans="1:5" ht="15.75">
      <c r="A20" s="513"/>
      <c r="B20" s="519"/>
      <c r="C20" s="49" t="s">
        <v>201</v>
      </c>
      <c r="D20" s="49" t="s">
        <v>100</v>
      </c>
      <c r="E20" s="131">
        <v>2476.262</v>
      </c>
    </row>
    <row r="21" spans="1:5" ht="15.75">
      <c r="A21" s="514"/>
      <c r="B21" s="520"/>
      <c r="C21" s="49" t="s">
        <v>201</v>
      </c>
      <c r="D21" s="49" t="s">
        <v>204</v>
      </c>
      <c r="E21" s="131">
        <v>1227</v>
      </c>
    </row>
    <row r="22" spans="1:5" ht="25.5" customHeight="1">
      <c r="A22" s="134" t="s">
        <v>670</v>
      </c>
      <c r="B22" s="67" t="s">
        <v>669</v>
      </c>
      <c r="C22" s="49" t="s">
        <v>201</v>
      </c>
      <c r="D22" s="49" t="s">
        <v>143</v>
      </c>
      <c r="E22" s="131">
        <v>955</v>
      </c>
    </row>
    <row r="23" spans="1:5" ht="30.75" customHeight="1">
      <c r="A23" s="134" t="s">
        <v>672</v>
      </c>
      <c r="B23" s="67" t="s">
        <v>671</v>
      </c>
      <c r="C23" s="49"/>
      <c r="D23" s="49"/>
      <c r="E23" s="131">
        <f>E24+E25</f>
        <v>19768.6</v>
      </c>
    </row>
    <row r="24" spans="1:5" ht="15.75">
      <c r="A24" s="516"/>
      <c r="B24" s="517"/>
      <c r="C24" s="49" t="s">
        <v>201</v>
      </c>
      <c r="D24" s="49" t="s">
        <v>143</v>
      </c>
      <c r="E24" s="131">
        <v>1471</v>
      </c>
    </row>
    <row r="25" spans="1:5" ht="15.75">
      <c r="A25" s="517"/>
      <c r="B25" s="517"/>
      <c r="C25" s="49" t="s">
        <v>201</v>
      </c>
      <c r="D25" s="49" t="s">
        <v>426</v>
      </c>
      <c r="E25" s="131">
        <v>18297.6</v>
      </c>
    </row>
    <row r="26" spans="1:5" ht="36" customHeight="1">
      <c r="A26" s="134" t="s">
        <v>673</v>
      </c>
      <c r="B26" s="67" t="s">
        <v>674</v>
      </c>
      <c r="C26" s="49" t="s">
        <v>354</v>
      </c>
      <c r="D26" s="49" t="s">
        <v>426</v>
      </c>
      <c r="E26" s="131">
        <v>2801.2</v>
      </c>
    </row>
    <row r="27" spans="1:5" ht="38.25" customHeight="1">
      <c r="A27" s="356" t="s">
        <v>130</v>
      </c>
      <c r="B27" s="153" t="s">
        <v>665</v>
      </c>
      <c r="C27" s="48" t="s">
        <v>201</v>
      </c>
      <c r="D27" s="48" t="s">
        <v>376</v>
      </c>
      <c r="E27" s="154">
        <f>E28+E29</f>
        <v>10857.505</v>
      </c>
    </row>
    <row r="28" spans="1:5" ht="41.25" customHeight="1">
      <c r="A28" s="134" t="s">
        <v>675</v>
      </c>
      <c r="B28" s="67" t="s">
        <v>644</v>
      </c>
      <c r="C28" s="49" t="s">
        <v>201</v>
      </c>
      <c r="D28" s="49" t="s">
        <v>97</v>
      </c>
      <c r="E28" s="131">
        <v>1400</v>
      </c>
    </row>
    <row r="29" spans="1:5" ht="30" customHeight="1">
      <c r="A29" s="150" t="s">
        <v>676</v>
      </c>
      <c r="B29" s="133" t="s">
        <v>647</v>
      </c>
      <c r="C29" s="49" t="s">
        <v>201</v>
      </c>
      <c r="D29" s="49" t="s">
        <v>326</v>
      </c>
      <c r="E29" s="131">
        <v>9457.505</v>
      </c>
    </row>
    <row r="30" spans="1:5" ht="34.5" customHeight="1">
      <c r="A30" s="358" t="s">
        <v>353</v>
      </c>
      <c r="B30" s="153" t="s">
        <v>695</v>
      </c>
      <c r="C30" s="49"/>
      <c r="D30" s="49" t="s">
        <v>681</v>
      </c>
      <c r="E30" s="154">
        <f>E31+E32+E35</f>
        <v>214615.35339</v>
      </c>
    </row>
    <row r="31" spans="1:5" ht="25.5" customHeight="1">
      <c r="A31" s="134" t="s">
        <v>141</v>
      </c>
      <c r="B31" s="67" t="s">
        <v>595</v>
      </c>
      <c r="C31" s="49" t="s">
        <v>201</v>
      </c>
      <c r="D31" s="49" t="s">
        <v>365</v>
      </c>
      <c r="E31" s="131">
        <v>91725.65339</v>
      </c>
    </row>
    <row r="32" spans="1:5" ht="17.25" customHeight="1">
      <c r="A32" s="512" t="s">
        <v>142</v>
      </c>
      <c r="B32" s="510" t="s">
        <v>599</v>
      </c>
      <c r="C32" s="49"/>
      <c r="D32" s="49"/>
      <c r="E32" s="131">
        <f>E33+E34</f>
        <v>122289.7</v>
      </c>
    </row>
    <row r="33" spans="1:5" ht="17.25" customHeight="1">
      <c r="A33" s="522"/>
      <c r="B33" s="521"/>
      <c r="C33" s="49" t="s">
        <v>201</v>
      </c>
      <c r="D33" s="49" t="s">
        <v>361</v>
      </c>
      <c r="E33" s="131">
        <v>121522.7</v>
      </c>
    </row>
    <row r="34" spans="1:5" ht="16.5" customHeight="1">
      <c r="A34" s="523"/>
      <c r="B34" s="520"/>
      <c r="C34" s="49" t="s">
        <v>201</v>
      </c>
      <c r="D34" s="49" t="s">
        <v>95</v>
      </c>
      <c r="E34" s="131">
        <v>767</v>
      </c>
    </row>
    <row r="35" spans="1:5" ht="48.75" customHeight="1">
      <c r="A35" s="150" t="s">
        <v>678</v>
      </c>
      <c r="B35" s="67" t="s">
        <v>679</v>
      </c>
      <c r="C35" s="49" t="s">
        <v>201</v>
      </c>
      <c r="D35" s="49" t="s">
        <v>362</v>
      </c>
      <c r="E35" s="131">
        <v>600</v>
      </c>
    </row>
    <row r="36" spans="1:5" ht="54.75" customHeight="1">
      <c r="A36" s="359" t="s">
        <v>355</v>
      </c>
      <c r="B36" s="351" t="s">
        <v>866</v>
      </c>
      <c r="C36" s="48" t="s">
        <v>201</v>
      </c>
      <c r="D36" s="48" t="s">
        <v>298</v>
      </c>
      <c r="E36" s="154">
        <v>100</v>
      </c>
    </row>
    <row r="37" spans="1:5" ht="54" customHeight="1">
      <c r="A37" s="358" t="s">
        <v>356</v>
      </c>
      <c r="B37" s="153" t="s">
        <v>865</v>
      </c>
      <c r="C37" s="48" t="s">
        <v>201</v>
      </c>
      <c r="D37" s="48" t="s">
        <v>298</v>
      </c>
      <c r="E37" s="154">
        <v>100</v>
      </c>
    </row>
    <row r="38" spans="1:5" ht="54" customHeight="1">
      <c r="A38" s="358" t="s">
        <v>359</v>
      </c>
      <c r="B38" s="153" t="s">
        <v>868</v>
      </c>
      <c r="C38" s="48" t="s">
        <v>201</v>
      </c>
      <c r="D38" s="48" t="s">
        <v>802</v>
      </c>
      <c r="E38" s="154">
        <v>84</v>
      </c>
    </row>
    <row r="39" spans="1:5" ht="80.25" customHeight="1">
      <c r="A39" s="358" t="s">
        <v>363</v>
      </c>
      <c r="B39" s="153" t="s">
        <v>869</v>
      </c>
      <c r="C39" s="48" t="s">
        <v>201</v>
      </c>
      <c r="D39" s="48" t="s">
        <v>682</v>
      </c>
      <c r="E39" s="154">
        <f>E40</f>
        <v>30.5</v>
      </c>
    </row>
    <row r="40" spans="1:5" ht="47.25">
      <c r="A40" s="134" t="s">
        <v>680</v>
      </c>
      <c r="B40" s="67" t="s">
        <v>60</v>
      </c>
      <c r="C40" s="49" t="s">
        <v>201</v>
      </c>
      <c r="D40" s="49" t="s">
        <v>91</v>
      </c>
      <c r="E40" s="131">
        <v>30.5</v>
      </c>
    </row>
    <row r="41" spans="1:5" ht="63">
      <c r="A41" s="358" t="s">
        <v>366</v>
      </c>
      <c r="B41" s="153" t="s">
        <v>870</v>
      </c>
      <c r="C41" s="48" t="s">
        <v>201</v>
      </c>
      <c r="D41" s="48" t="s">
        <v>325</v>
      </c>
      <c r="E41" s="154">
        <v>278.644</v>
      </c>
    </row>
    <row r="42" spans="1:5" ht="53.25" customHeight="1">
      <c r="A42" s="358" t="s">
        <v>302</v>
      </c>
      <c r="B42" s="153" t="s">
        <v>374</v>
      </c>
      <c r="C42" s="48" t="s">
        <v>354</v>
      </c>
      <c r="D42" s="48"/>
      <c r="E42" s="154">
        <f>E43+E44+E45</f>
        <v>10019.193</v>
      </c>
    </row>
    <row r="43" spans="1:5" ht="15.75">
      <c r="A43" s="508" t="s">
        <v>230</v>
      </c>
      <c r="B43" s="510" t="s">
        <v>709</v>
      </c>
      <c r="C43" s="296" t="s">
        <v>354</v>
      </c>
      <c r="D43" s="296" t="s">
        <v>143</v>
      </c>
      <c r="E43" s="297">
        <v>3461.424</v>
      </c>
    </row>
    <row r="44" spans="1:5" ht="15.75">
      <c r="A44" s="509"/>
      <c r="B44" s="511"/>
      <c r="C44" s="49" t="s">
        <v>354</v>
      </c>
      <c r="D44" s="49" t="s">
        <v>325</v>
      </c>
      <c r="E44" s="131">
        <v>5237.769</v>
      </c>
    </row>
    <row r="45" spans="1:5" ht="31.5">
      <c r="A45" s="295" t="s">
        <v>231</v>
      </c>
      <c r="B45" s="67" t="s">
        <v>378</v>
      </c>
      <c r="C45" s="49" t="s">
        <v>354</v>
      </c>
      <c r="D45" s="49" t="s">
        <v>394</v>
      </c>
      <c r="E45" s="131">
        <v>1320</v>
      </c>
    </row>
    <row r="46" spans="1:5" ht="48" customHeight="1">
      <c r="A46" s="358" t="s">
        <v>379</v>
      </c>
      <c r="B46" s="155" t="s">
        <v>867</v>
      </c>
      <c r="C46" s="48" t="s">
        <v>201</v>
      </c>
      <c r="D46" s="48" t="s">
        <v>325</v>
      </c>
      <c r="E46" s="154">
        <v>41544.13</v>
      </c>
    </row>
    <row r="47" spans="1:5" ht="33" customHeight="1">
      <c r="A47" s="358" t="s">
        <v>380</v>
      </c>
      <c r="B47" s="155" t="s">
        <v>683</v>
      </c>
      <c r="C47" s="48"/>
      <c r="D47" s="48"/>
      <c r="E47" s="154">
        <v>500</v>
      </c>
    </row>
    <row r="48" spans="1:5" ht="15.75">
      <c r="A48" s="352"/>
      <c r="B48" s="353" t="s">
        <v>292</v>
      </c>
      <c r="C48" s="354"/>
      <c r="D48" s="354"/>
      <c r="E48" s="355">
        <f>E16+E17+E27+E30+E36+E37+E38+E39+E41+E42+E46+E47</f>
        <v>315734.38738999993</v>
      </c>
    </row>
    <row r="49" ht="12.75">
      <c r="B49" s="298"/>
    </row>
    <row r="50" ht="12.75">
      <c r="B50" s="298"/>
    </row>
    <row r="51" ht="12.75">
      <c r="B51" s="298"/>
    </row>
    <row r="52" ht="12.75">
      <c r="B52" s="298"/>
    </row>
    <row r="53" ht="12.75">
      <c r="B53" s="298"/>
    </row>
    <row r="54" ht="12.75">
      <c r="B54" s="298"/>
    </row>
    <row r="55" ht="12.75">
      <c r="B55" s="298"/>
    </row>
    <row r="56" ht="12.75">
      <c r="B56" s="298"/>
    </row>
    <row r="57" ht="12.75">
      <c r="B57" s="298"/>
    </row>
    <row r="58" ht="12.75">
      <c r="B58" s="298"/>
    </row>
    <row r="59" ht="12.75">
      <c r="B59" s="298"/>
    </row>
    <row r="60" ht="12.75">
      <c r="B60" s="298"/>
    </row>
    <row r="61" ht="12.75">
      <c r="B61" s="298"/>
    </row>
    <row r="62" ht="12.75">
      <c r="B62" s="298"/>
    </row>
    <row r="63" ht="12.75">
      <c r="B63" s="298"/>
    </row>
    <row r="64" ht="12.75">
      <c r="B64" s="298"/>
    </row>
    <row r="65" ht="12.75">
      <c r="B65" s="298"/>
    </row>
    <row r="66" ht="12.75">
      <c r="B66" s="298"/>
    </row>
    <row r="67" ht="12.75">
      <c r="B67" s="298"/>
    </row>
    <row r="68" ht="12.75">
      <c r="B68" s="298"/>
    </row>
    <row r="69" ht="12.75">
      <c r="B69" s="298"/>
    </row>
    <row r="70" ht="12.75">
      <c r="B70" s="298"/>
    </row>
  </sheetData>
  <sheetProtection/>
  <mergeCells count="16">
    <mergeCell ref="A43:A44"/>
    <mergeCell ref="B43:B44"/>
    <mergeCell ref="A18:A21"/>
    <mergeCell ref="B11:E11"/>
    <mergeCell ref="B12:E12"/>
    <mergeCell ref="A24:A25"/>
    <mergeCell ref="B24:B25"/>
    <mergeCell ref="B19:B21"/>
    <mergeCell ref="B32:B34"/>
    <mergeCell ref="A32:A34"/>
    <mergeCell ref="B2:E2"/>
    <mergeCell ref="B3:E3"/>
    <mergeCell ref="A4:E4"/>
    <mergeCell ref="A5:E5"/>
    <mergeCell ref="A6:E6"/>
    <mergeCell ref="A7:E7"/>
  </mergeCells>
  <printOptions/>
  <pageMargins left="0.75" right="0.23" top="0.42" bottom="0.54" header="0.5" footer="0.5"/>
  <pageSetup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5">
      <selection activeCell="E26" sqref="E26"/>
    </sheetView>
  </sheetViews>
  <sheetFormatPr defaultColWidth="9.00390625" defaultRowHeight="12.75"/>
  <cols>
    <col min="1" max="1" width="4.875" style="379" customWidth="1"/>
    <col min="2" max="2" width="61.625" style="379" customWidth="1"/>
    <col min="3" max="3" width="10.25390625" style="379" customWidth="1"/>
    <col min="4" max="4" width="11.875" style="379" customWidth="1"/>
    <col min="5" max="6" width="28.75390625" style="379" customWidth="1"/>
    <col min="7" max="16384" width="9.125" style="379" customWidth="1"/>
  </cols>
  <sheetData>
    <row r="1" spans="1:6" ht="15.75" hidden="1">
      <c r="A1" s="376"/>
      <c r="B1" s="377"/>
      <c r="C1" s="376"/>
      <c r="D1" s="376"/>
      <c r="E1" s="378"/>
      <c r="F1" s="378"/>
    </row>
    <row r="2" spans="1:6" ht="15">
      <c r="A2" s="380"/>
      <c r="B2" s="476" t="s">
        <v>834</v>
      </c>
      <c r="C2" s="481"/>
      <c r="D2" s="481"/>
      <c r="E2" s="481"/>
      <c r="F2" s="481"/>
    </row>
    <row r="3" spans="1:6" ht="15">
      <c r="A3" s="380"/>
      <c r="B3" s="476" t="s">
        <v>81</v>
      </c>
      <c r="C3" s="481"/>
      <c r="D3" s="481"/>
      <c r="E3" s="481"/>
      <c r="F3" s="481"/>
    </row>
    <row r="4" spans="1:6" ht="15">
      <c r="A4" s="476" t="s">
        <v>80</v>
      </c>
      <c r="B4" s="480"/>
      <c r="C4" s="481"/>
      <c r="D4" s="481"/>
      <c r="E4" s="481"/>
      <c r="F4" s="481"/>
    </row>
    <row r="5" spans="1:6" ht="15">
      <c r="A5" s="476" t="s">
        <v>775</v>
      </c>
      <c r="B5" s="476"/>
      <c r="C5" s="481"/>
      <c r="D5" s="481"/>
      <c r="E5" s="481"/>
      <c r="F5" s="481"/>
    </row>
    <row r="6" spans="1:6" ht="15">
      <c r="A6" s="476" t="s">
        <v>776</v>
      </c>
      <c r="B6" s="476"/>
      <c r="C6" s="481"/>
      <c r="D6" s="481"/>
      <c r="E6" s="481"/>
      <c r="F6" s="481"/>
    </row>
    <row r="7" spans="1:6" ht="17.25" customHeight="1">
      <c r="A7" s="476" t="s">
        <v>757</v>
      </c>
      <c r="B7" s="476"/>
      <c r="C7" s="481"/>
      <c r="D7" s="481"/>
      <c r="E7" s="481"/>
      <c r="F7" s="481"/>
    </row>
    <row r="8" ht="12.75" hidden="1"/>
    <row r="11" spans="1:6" ht="18.75">
      <c r="A11" s="532" t="s">
        <v>457</v>
      </c>
      <c r="B11" s="481"/>
      <c r="C11" s="481"/>
      <c r="D11" s="481"/>
      <c r="E11" s="481"/>
      <c r="F11" s="481"/>
    </row>
    <row r="12" spans="1:6" ht="18.75">
      <c r="A12" s="532" t="s">
        <v>836</v>
      </c>
      <c r="B12" s="481"/>
      <c r="C12" s="481"/>
      <c r="D12" s="481"/>
      <c r="E12" s="481"/>
      <c r="F12" s="481"/>
    </row>
    <row r="13" spans="1:6" ht="15.75">
      <c r="A13" s="376"/>
      <c r="B13" s="377"/>
      <c r="C13" s="376"/>
      <c r="D13" s="376"/>
      <c r="E13" s="533" t="s">
        <v>329</v>
      </c>
      <c r="F13" s="534"/>
    </row>
    <row r="14" spans="1:6" ht="57" customHeight="1">
      <c r="A14" s="381" t="s">
        <v>330</v>
      </c>
      <c r="B14" s="381" t="s">
        <v>331</v>
      </c>
      <c r="C14" s="381" t="s">
        <v>189</v>
      </c>
      <c r="D14" s="381" t="s">
        <v>332</v>
      </c>
      <c r="E14" s="381" t="s">
        <v>832</v>
      </c>
      <c r="F14" s="381" t="s">
        <v>833</v>
      </c>
    </row>
    <row r="15" spans="1:6" ht="12.75">
      <c r="A15" s="382">
        <v>1</v>
      </c>
      <c r="B15" s="382">
        <v>2</v>
      </c>
      <c r="C15" s="382">
        <v>3</v>
      </c>
      <c r="D15" s="382">
        <v>4</v>
      </c>
      <c r="E15" s="382">
        <v>5</v>
      </c>
      <c r="F15" s="382">
        <v>5</v>
      </c>
    </row>
    <row r="16" spans="1:6" ht="38.25" customHeight="1">
      <c r="A16" s="383" t="s">
        <v>193</v>
      </c>
      <c r="B16" s="384" t="s">
        <v>677</v>
      </c>
      <c r="C16" s="385" t="s">
        <v>201</v>
      </c>
      <c r="D16" s="385" t="s">
        <v>327</v>
      </c>
      <c r="E16" s="386">
        <v>500</v>
      </c>
      <c r="F16" s="386">
        <v>500</v>
      </c>
    </row>
    <row r="17" spans="1:6" ht="37.5" customHeight="1">
      <c r="A17" s="387" t="s">
        <v>199</v>
      </c>
      <c r="B17" s="388" t="s">
        <v>666</v>
      </c>
      <c r="C17" s="389"/>
      <c r="D17" s="389"/>
      <c r="E17" s="386">
        <f>E18+E22+E23+E26</f>
        <v>42756.162</v>
      </c>
      <c r="F17" s="386">
        <f>F18+F22+F23+F26</f>
        <v>37137.862</v>
      </c>
    </row>
    <row r="18" spans="1:6" ht="31.5">
      <c r="A18" s="524" t="s">
        <v>668</v>
      </c>
      <c r="B18" s="390" t="s">
        <v>667</v>
      </c>
      <c r="C18" s="389"/>
      <c r="D18" s="389"/>
      <c r="E18" s="391">
        <f>E19+E20+E21</f>
        <v>13580.262</v>
      </c>
      <c r="F18" s="391">
        <f>F19+F20+F21</f>
        <v>13580.262</v>
      </c>
    </row>
    <row r="19" spans="1:6" ht="15.75">
      <c r="A19" s="525"/>
      <c r="B19" s="527"/>
      <c r="C19" s="389" t="s">
        <v>201</v>
      </c>
      <c r="D19" s="389" t="s">
        <v>427</v>
      </c>
      <c r="E19" s="391">
        <v>9877</v>
      </c>
      <c r="F19" s="391">
        <v>9877</v>
      </c>
    </row>
    <row r="20" spans="1:6" ht="15.75">
      <c r="A20" s="525"/>
      <c r="B20" s="528"/>
      <c r="C20" s="389" t="s">
        <v>201</v>
      </c>
      <c r="D20" s="389" t="s">
        <v>100</v>
      </c>
      <c r="E20" s="391">
        <v>2476.262</v>
      </c>
      <c r="F20" s="391">
        <v>2476.262</v>
      </c>
    </row>
    <row r="21" spans="1:6" ht="15.75">
      <c r="A21" s="526"/>
      <c r="B21" s="529"/>
      <c r="C21" s="389" t="s">
        <v>201</v>
      </c>
      <c r="D21" s="389" t="s">
        <v>204</v>
      </c>
      <c r="E21" s="391">
        <v>1227</v>
      </c>
      <c r="F21" s="391">
        <v>1227</v>
      </c>
    </row>
    <row r="22" spans="1:6" ht="25.5" customHeight="1">
      <c r="A22" s="392" t="s">
        <v>670</v>
      </c>
      <c r="B22" s="393" t="s">
        <v>669</v>
      </c>
      <c r="C22" s="389" t="s">
        <v>201</v>
      </c>
      <c r="D22" s="389" t="s">
        <v>143</v>
      </c>
      <c r="E22" s="391">
        <v>955</v>
      </c>
      <c r="F22" s="391">
        <v>955</v>
      </c>
    </row>
    <row r="23" spans="1:6" ht="30.75" customHeight="1">
      <c r="A23" s="392" t="s">
        <v>672</v>
      </c>
      <c r="B23" s="393" t="s">
        <v>671</v>
      </c>
      <c r="C23" s="389"/>
      <c r="D23" s="389"/>
      <c r="E23" s="391">
        <f>E24+E25</f>
        <v>19768.6</v>
      </c>
      <c r="F23" s="391">
        <f>F24+F25</f>
        <v>19768.6</v>
      </c>
    </row>
    <row r="24" spans="1:6" ht="15.75">
      <c r="A24" s="530"/>
      <c r="B24" s="531"/>
      <c r="C24" s="389" t="s">
        <v>201</v>
      </c>
      <c r="D24" s="389" t="s">
        <v>143</v>
      </c>
      <c r="E24" s="391">
        <v>1471</v>
      </c>
      <c r="F24" s="391">
        <v>1471</v>
      </c>
    </row>
    <row r="25" spans="1:6" ht="15.75">
      <c r="A25" s="531"/>
      <c r="B25" s="531"/>
      <c r="C25" s="389" t="s">
        <v>201</v>
      </c>
      <c r="D25" s="389" t="s">
        <v>426</v>
      </c>
      <c r="E25" s="391">
        <v>18297.6</v>
      </c>
      <c r="F25" s="391">
        <v>18297.6</v>
      </c>
    </row>
    <row r="26" spans="1:6" ht="36" customHeight="1">
      <c r="A26" s="392" t="s">
        <v>673</v>
      </c>
      <c r="B26" s="393" t="s">
        <v>674</v>
      </c>
      <c r="C26" s="389" t="s">
        <v>354</v>
      </c>
      <c r="D26" s="389" t="s">
        <v>426</v>
      </c>
      <c r="E26" s="391">
        <v>8452.3</v>
      </c>
      <c r="F26" s="391">
        <v>2834</v>
      </c>
    </row>
    <row r="27" spans="1:6" ht="38.25" customHeight="1">
      <c r="A27" s="383" t="s">
        <v>130</v>
      </c>
      <c r="B27" s="384" t="s">
        <v>665</v>
      </c>
      <c r="C27" s="385" t="s">
        <v>201</v>
      </c>
      <c r="D27" s="385" t="s">
        <v>376</v>
      </c>
      <c r="E27" s="386">
        <f>E28+E29</f>
        <v>10857.505</v>
      </c>
      <c r="F27" s="386">
        <f>F28+F29</f>
        <v>10857.505</v>
      </c>
    </row>
    <row r="28" spans="1:6" ht="41.25" customHeight="1">
      <c r="A28" s="392" t="s">
        <v>675</v>
      </c>
      <c r="B28" s="393" t="s">
        <v>644</v>
      </c>
      <c r="C28" s="389" t="s">
        <v>201</v>
      </c>
      <c r="D28" s="389" t="s">
        <v>97</v>
      </c>
      <c r="E28" s="391">
        <v>1400</v>
      </c>
      <c r="F28" s="391">
        <v>1400</v>
      </c>
    </row>
    <row r="29" spans="1:6" ht="30" customHeight="1">
      <c r="A29" s="394" t="s">
        <v>676</v>
      </c>
      <c r="B29" s="395" t="s">
        <v>647</v>
      </c>
      <c r="C29" s="389" t="s">
        <v>201</v>
      </c>
      <c r="D29" s="389" t="s">
        <v>326</v>
      </c>
      <c r="E29" s="391">
        <v>9457.505</v>
      </c>
      <c r="F29" s="391">
        <v>9457.505</v>
      </c>
    </row>
    <row r="30" spans="1:6" ht="34.5" customHeight="1">
      <c r="A30" s="396" t="s">
        <v>353</v>
      </c>
      <c r="B30" s="384" t="s">
        <v>877</v>
      </c>
      <c r="C30" s="389"/>
      <c r="D30" s="389" t="s">
        <v>681</v>
      </c>
      <c r="E30" s="386">
        <f>E31+E32+E35</f>
        <v>198625.67766</v>
      </c>
      <c r="F30" s="386">
        <f>F31+F32+F35</f>
        <v>196892.73796</v>
      </c>
    </row>
    <row r="31" spans="1:6" ht="25.5" customHeight="1">
      <c r="A31" s="392" t="s">
        <v>141</v>
      </c>
      <c r="B31" s="393" t="s">
        <v>595</v>
      </c>
      <c r="C31" s="389" t="s">
        <v>201</v>
      </c>
      <c r="D31" s="389" t="s">
        <v>365</v>
      </c>
      <c r="E31" s="391">
        <v>79435.87766</v>
      </c>
      <c r="F31" s="391">
        <v>79998.52166</v>
      </c>
    </row>
    <row r="32" spans="1:6" ht="17.25" customHeight="1">
      <c r="A32" s="524" t="s">
        <v>142</v>
      </c>
      <c r="B32" s="537" t="s">
        <v>599</v>
      </c>
      <c r="C32" s="389"/>
      <c r="D32" s="389"/>
      <c r="E32" s="391">
        <f>E33+E34</f>
        <v>118589.8</v>
      </c>
      <c r="F32" s="391">
        <f>F33+F34</f>
        <v>116294.2163</v>
      </c>
    </row>
    <row r="33" spans="1:6" ht="17.25" customHeight="1">
      <c r="A33" s="535"/>
      <c r="B33" s="538"/>
      <c r="C33" s="389" t="s">
        <v>201</v>
      </c>
      <c r="D33" s="389" t="s">
        <v>361</v>
      </c>
      <c r="E33" s="391">
        <v>117822.8</v>
      </c>
      <c r="F33" s="391">
        <v>115527.2163</v>
      </c>
    </row>
    <row r="34" spans="1:6" ht="16.5" customHeight="1">
      <c r="A34" s="536"/>
      <c r="B34" s="529"/>
      <c r="C34" s="389" t="s">
        <v>201</v>
      </c>
      <c r="D34" s="389" t="s">
        <v>95</v>
      </c>
      <c r="E34" s="391">
        <v>767</v>
      </c>
      <c r="F34" s="391">
        <v>767</v>
      </c>
    </row>
    <row r="35" spans="1:6" ht="48.75" customHeight="1">
      <c r="A35" s="394" t="s">
        <v>678</v>
      </c>
      <c r="B35" s="393" t="s">
        <v>679</v>
      </c>
      <c r="C35" s="389" t="s">
        <v>201</v>
      </c>
      <c r="D35" s="389" t="s">
        <v>362</v>
      </c>
      <c r="E35" s="391">
        <v>600</v>
      </c>
      <c r="F35" s="391">
        <v>600</v>
      </c>
    </row>
    <row r="36" spans="1:6" ht="54.75" customHeight="1">
      <c r="A36" s="397" t="s">
        <v>355</v>
      </c>
      <c r="B36" s="388" t="s">
        <v>866</v>
      </c>
      <c r="C36" s="385" t="s">
        <v>201</v>
      </c>
      <c r="D36" s="385" t="s">
        <v>298</v>
      </c>
      <c r="E36" s="386">
        <v>100</v>
      </c>
      <c r="F36" s="386">
        <v>100</v>
      </c>
    </row>
    <row r="37" spans="1:6" ht="54" customHeight="1">
      <c r="A37" s="396" t="s">
        <v>356</v>
      </c>
      <c r="B37" s="384" t="s">
        <v>865</v>
      </c>
      <c r="C37" s="385" t="s">
        <v>201</v>
      </c>
      <c r="D37" s="385" t="s">
        <v>298</v>
      </c>
      <c r="E37" s="386">
        <v>100</v>
      </c>
      <c r="F37" s="386">
        <v>100</v>
      </c>
    </row>
    <row r="38" spans="1:6" ht="54" customHeight="1">
      <c r="A38" s="396" t="s">
        <v>359</v>
      </c>
      <c r="B38" s="384" t="s">
        <v>871</v>
      </c>
      <c r="C38" s="385" t="s">
        <v>201</v>
      </c>
      <c r="D38" s="385" t="s">
        <v>802</v>
      </c>
      <c r="E38" s="386">
        <v>84</v>
      </c>
      <c r="F38" s="386">
        <v>84</v>
      </c>
    </row>
    <row r="39" spans="1:6" ht="81" customHeight="1">
      <c r="A39" s="396" t="s">
        <v>363</v>
      </c>
      <c r="B39" s="384" t="s">
        <v>869</v>
      </c>
      <c r="C39" s="385" t="s">
        <v>201</v>
      </c>
      <c r="D39" s="385" t="s">
        <v>682</v>
      </c>
      <c r="E39" s="386">
        <f>E40</f>
        <v>30.5</v>
      </c>
      <c r="F39" s="386">
        <f>F40</f>
        <v>30.5</v>
      </c>
    </row>
    <row r="40" spans="1:6" ht="47.25">
      <c r="A40" s="392" t="s">
        <v>680</v>
      </c>
      <c r="B40" s="393" t="s">
        <v>60</v>
      </c>
      <c r="C40" s="389" t="s">
        <v>201</v>
      </c>
      <c r="D40" s="389" t="s">
        <v>91</v>
      </c>
      <c r="E40" s="391">
        <v>30.5</v>
      </c>
      <c r="F40" s="391">
        <v>30.5</v>
      </c>
    </row>
    <row r="41" spans="1:6" ht="63">
      <c r="A41" s="396" t="s">
        <v>366</v>
      </c>
      <c r="B41" s="384" t="s">
        <v>870</v>
      </c>
      <c r="C41" s="385" t="s">
        <v>201</v>
      </c>
      <c r="D41" s="385" t="s">
        <v>325</v>
      </c>
      <c r="E41" s="386">
        <v>278.644</v>
      </c>
      <c r="F41" s="386">
        <v>278.644</v>
      </c>
    </row>
    <row r="42" spans="1:6" ht="53.25" customHeight="1">
      <c r="A42" s="396" t="s">
        <v>302</v>
      </c>
      <c r="B42" s="384" t="s">
        <v>374</v>
      </c>
      <c r="C42" s="385" t="s">
        <v>354</v>
      </c>
      <c r="D42" s="385"/>
      <c r="E42" s="386">
        <f>E43+E44+E45</f>
        <v>9719.193</v>
      </c>
      <c r="F42" s="386">
        <f>F43+F44+F45</f>
        <v>9719.193</v>
      </c>
    </row>
    <row r="43" spans="1:6" ht="15.75">
      <c r="A43" s="539" t="s">
        <v>230</v>
      </c>
      <c r="B43" s="537" t="s">
        <v>709</v>
      </c>
      <c r="C43" s="398" t="s">
        <v>354</v>
      </c>
      <c r="D43" s="398" t="s">
        <v>143</v>
      </c>
      <c r="E43" s="399">
        <v>3461.424</v>
      </c>
      <c r="F43" s="399">
        <v>3461.424</v>
      </c>
    </row>
    <row r="44" spans="1:6" ht="15.75">
      <c r="A44" s="540"/>
      <c r="B44" s="541"/>
      <c r="C44" s="389" t="s">
        <v>354</v>
      </c>
      <c r="D44" s="389" t="s">
        <v>325</v>
      </c>
      <c r="E44" s="391">
        <v>4937.769</v>
      </c>
      <c r="F44" s="391">
        <v>4937.769</v>
      </c>
    </row>
    <row r="45" spans="1:6" ht="31.5">
      <c r="A45" s="400" t="s">
        <v>231</v>
      </c>
      <c r="B45" s="393" t="s">
        <v>378</v>
      </c>
      <c r="C45" s="389" t="s">
        <v>354</v>
      </c>
      <c r="D45" s="389" t="s">
        <v>394</v>
      </c>
      <c r="E45" s="391">
        <v>1320</v>
      </c>
      <c r="F45" s="391">
        <v>1320</v>
      </c>
    </row>
    <row r="46" spans="1:6" ht="48" customHeight="1">
      <c r="A46" s="396" t="s">
        <v>379</v>
      </c>
      <c r="B46" s="401" t="s">
        <v>867</v>
      </c>
      <c r="C46" s="385" t="s">
        <v>201</v>
      </c>
      <c r="D46" s="385" t="s">
        <v>325</v>
      </c>
      <c r="E46" s="386">
        <v>41000</v>
      </c>
      <c r="F46" s="386">
        <v>0</v>
      </c>
    </row>
    <row r="47" spans="1:6" ht="33" customHeight="1">
      <c r="A47" s="396" t="s">
        <v>380</v>
      </c>
      <c r="B47" s="401" t="s">
        <v>683</v>
      </c>
      <c r="C47" s="385"/>
      <c r="D47" s="385"/>
      <c r="E47" s="386">
        <v>500</v>
      </c>
      <c r="F47" s="386">
        <v>500</v>
      </c>
    </row>
    <row r="48" spans="1:6" ht="15.75">
      <c r="A48" s="402"/>
      <c r="B48" s="403" t="s">
        <v>292</v>
      </c>
      <c r="C48" s="404"/>
      <c r="D48" s="404"/>
      <c r="E48" s="405">
        <f>E16+E17+E27+E30+E36+E37+E38+E39+E41+E42+E46+E47</f>
        <v>304551.68166</v>
      </c>
      <c r="F48" s="405">
        <f>F16+F17+F27+F30+F36+F37+F38+F39+F41+F42+F46+F47</f>
        <v>256200.44196</v>
      </c>
    </row>
    <row r="49" ht="12.75">
      <c r="B49" s="406"/>
    </row>
    <row r="50" ht="12.75">
      <c r="B50" s="406"/>
    </row>
    <row r="51" ht="12.75">
      <c r="B51" s="406"/>
    </row>
    <row r="52" ht="12.75">
      <c r="B52" s="406"/>
    </row>
    <row r="53" ht="12.75">
      <c r="B53" s="406"/>
    </row>
    <row r="54" ht="12.75">
      <c r="B54" s="406"/>
    </row>
    <row r="55" ht="12.75">
      <c r="B55" s="406"/>
    </row>
    <row r="56" ht="12.75">
      <c r="B56" s="406"/>
    </row>
    <row r="57" ht="12.75">
      <c r="B57" s="406"/>
    </row>
    <row r="58" ht="12.75">
      <c r="B58" s="406"/>
    </row>
    <row r="59" ht="12.75">
      <c r="B59" s="406"/>
    </row>
    <row r="60" ht="12.75">
      <c r="B60" s="406"/>
    </row>
    <row r="61" ht="12.75">
      <c r="B61" s="406"/>
    </row>
    <row r="62" ht="12.75">
      <c r="B62" s="406"/>
    </row>
    <row r="63" ht="12.75">
      <c r="B63" s="406"/>
    </row>
    <row r="64" ht="12.75">
      <c r="B64" s="406"/>
    </row>
    <row r="65" ht="12.75">
      <c r="B65" s="406"/>
    </row>
    <row r="66" ht="12.75">
      <c r="B66" s="406"/>
    </row>
    <row r="67" ht="12.75">
      <c r="B67" s="406"/>
    </row>
    <row r="68" ht="12.75">
      <c r="B68" s="406"/>
    </row>
    <row r="69" ht="12.75">
      <c r="B69" s="406"/>
    </row>
    <row r="70" ht="12.75">
      <c r="B70" s="406"/>
    </row>
  </sheetData>
  <sheetProtection/>
  <mergeCells count="17">
    <mergeCell ref="A32:A34"/>
    <mergeCell ref="B32:B34"/>
    <mergeCell ref="A43:A44"/>
    <mergeCell ref="B43:B44"/>
    <mergeCell ref="B2:F2"/>
    <mergeCell ref="B3:F3"/>
    <mergeCell ref="A4:F4"/>
    <mergeCell ref="A5:F5"/>
    <mergeCell ref="A6:F6"/>
    <mergeCell ref="A7:F7"/>
    <mergeCell ref="A18:A21"/>
    <mergeCell ref="B19:B21"/>
    <mergeCell ref="A24:A25"/>
    <mergeCell ref="B24:B25"/>
    <mergeCell ref="A11:F11"/>
    <mergeCell ref="A12:F12"/>
    <mergeCell ref="E13:F1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125" style="4" customWidth="1"/>
    <col min="2" max="2" width="12.00390625" style="4" customWidth="1"/>
    <col min="3" max="3" width="11.625" style="4" customWidth="1"/>
    <col min="4" max="4" width="9.125" style="4" customWidth="1"/>
    <col min="5" max="5" width="4.375" style="4" customWidth="1"/>
    <col min="6" max="6" width="17.125" style="4" customWidth="1"/>
    <col min="7" max="7" width="14.75390625" style="4" customWidth="1"/>
    <col min="8" max="8" width="25.75390625" style="4" customWidth="1"/>
    <col min="9" max="9" width="45.75390625" style="4" customWidth="1"/>
    <col min="10" max="10" width="55.75390625" style="4" customWidth="1"/>
    <col min="11" max="16384" width="9.125" style="4" customWidth="1"/>
  </cols>
  <sheetData>
    <row r="1" spans="1:8" ht="15">
      <c r="A1" s="43"/>
      <c r="B1" s="428" t="s">
        <v>838</v>
      </c>
      <c r="C1" s="431"/>
      <c r="D1" s="431"/>
      <c r="E1" s="431"/>
      <c r="F1" s="431"/>
      <c r="G1" s="431"/>
      <c r="H1" s="431"/>
    </row>
    <row r="2" spans="1:8" ht="15">
      <c r="A2" s="43"/>
      <c r="B2" s="428" t="s">
        <v>81</v>
      </c>
      <c r="C2" s="431"/>
      <c r="D2" s="431"/>
      <c r="E2" s="431"/>
      <c r="F2" s="431"/>
      <c r="G2" s="431"/>
      <c r="H2" s="431"/>
    </row>
    <row r="3" spans="1:8" ht="15">
      <c r="A3" s="428" t="s">
        <v>80</v>
      </c>
      <c r="B3" s="429"/>
      <c r="C3" s="431"/>
      <c r="D3" s="431"/>
      <c r="E3" s="431"/>
      <c r="F3" s="431"/>
      <c r="G3" s="431"/>
      <c r="H3" s="431"/>
    </row>
    <row r="4" spans="1:8" ht="15">
      <c r="A4" s="428" t="s">
        <v>775</v>
      </c>
      <c r="B4" s="428"/>
      <c r="C4" s="431"/>
      <c r="D4" s="431"/>
      <c r="E4" s="431"/>
      <c r="F4" s="431"/>
      <c r="G4" s="431"/>
      <c r="H4" s="431"/>
    </row>
    <row r="5" spans="1:8" ht="15">
      <c r="A5" s="428" t="s">
        <v>776</v>
      </c>
      <c r="B5" s="428"/>
      <c r="C5" s="431"/>
      <c r="D5" s="431"/>
      <c r="E5" s="431"/>
      <c r="F5" s="431"/>
      <c r="G5" s="431"/>
      <c r="H5" s="431"/>
    </row>
    <row r="6" spans="1:8" ht="17.25" customHeight="1">
      <c r="A6" s="428" t="s">
        <v>757</v>
      </c>
      <c r="B6" s="428"/>
      <c r="C6" s="431"/>
      <c r="D6" s="431"/>
      <c r="E6" s="431"/>
      <c r="F6" s="431"/>
      <c r="G6" s="431"/>
      <c r="H6" s="431"/>
    </row>
    <row r="7" ht="23.25" customHeight="1"/>
    <row r="8" spans="1:10" s="253" customFormat="1" ht="61.5" customHeight="1">
      <c r="A8" s="557" t="s">
        <v>840</v>
      </c>
      <c r="B8" s="557"/>
      <c r="C8" s="557"/>
      <c r="D8" s="557"/>
      <c r="E8" s="557"/>
      <c r="F8" s="557"/>
      <c r="G8" s="557"/>
      <c r="H8" s="557"/>
      <c r="I8" s="252"/>
      <c r="J8" s="252"/>
    </row>
    <row r="9" spans="1:10" s="253" customFormat="1" ht="22.5" customHeight="1">
      <c r="A9" s="254"/>
      <c r="B9" s="254"/>
      <c r="C9" s="254"/>
      <c r="D9" s="254"/>
      <c r="E9" s="254"/>
      <c r="F9" s="254"/>
      <c r="G9" s="254"/>
      <c r="H9" s="254"/>
      <c r="I9" s="252"/>
      <c r="J9" s="252"/>
    </row>
    <row r="10" spans="1:10" s="256" customFormat="1" ht="39.75" customHeight="1">
      <c r="A10" s="546" t="s">
        <v>841</v>
      </c>
      <c r="B10" s="546"/>
      <c r="C10" s="546"/>
      <c r="D10" s="546"/>
      <c r="E10" s="546"/>
      <c r="F10" s="546"/>
      <c r="G10" s="546"/>
      <c r="H10" s="546"/>
      <c r="I10" s="255"/>
      <c r="J10" s="255"/>
    </row>
    <row r="11" s="6" customFormat="1" ht="21.75" customHeight="1">
      <c r="A11" s="257" t="s">
        <v>282</v>
      </c>
    </row>
    <row r="12" spans="1:8" s="258" customFormat="1" ht="81" customHeight="1">
      <c r="A12" s="251" t="s">
        <v>84</v>
      </c>
      <c r="B12" s="251" t="s">
        <v>85</v>
      </c>
      <c r="C12" s="251" t="s">
        <v>86</v>
      </c>
      <c r="D12" s="553" t="s">
        <v>87</v>
      </c>
      <c r="E12" s="553"/>
      <c r="F12" s="251" t="s">
        <v>381</v>
      </c>
      <c r="G12" s="251" t="s">
        <v>382</v>
      </c>
      <c r="H12" s="251" t="s">
        <v>383</v>
      </c>
    </row>
    <row r="13" spans="1:8" s="260" customFormat="1" ht="11.25">
      <c r="A13" s="259">
        <v>1</v>
      </c>
      <c r="B13" s="259">
        <v>2</v>
      </c>
      <c r="C13" s="259">
        <v>3</v>
      </c>
      <c r="D13" s="542">
        <v>4</v>
      </c>
      <c r="E13" s="542"/>
      <c r="F13" s="259">
        <v>5</v>
      </c>
      <c r="G13" s="259">
        <v>6</v>
      </c>
      <c r="H13" s="259">
        <v>7</v>
      </c>
    </row>
    <row r="14" spans="1:8" s="258" customFormat="1" ht="15.75">
      <c r="A14" s="261"/>
      <c r="B14" s="261"/>
      <c r="C14" s="261"/>
      <c r="D14" s="544"/>
      <c r="E14" s="544"/>
      <c r="F14" s="261"/>
      <c r="G14" s="261"/>
      <c r="H14" s="262"/>
    </row>
    <row r="15" spans="1:8" s="265" customFormat="1" ht="15.75">
      <c r="A15" s="263"/>
      <c r="B15" s="264" t="s">
        <v>384</v>
      </c>
      <c r="C15" s="264"/>
      <c r="D15" s="545">
        <f>D14</f>
        <v>0</v>
      </c>
      <c r="E15" s="545"/>
      <c r="F15" s="263"/>
      <c r="G15" s="263"/>
      <c r="H15" s="263"/>
    </row>
    <row r="16" s="266" customFormat="1" ht="21" customHeight="1"/>
    <row r="17" spans="1:10" s="267" customFormat="1" ht="45.75" customHeight="1">
      <c r="A17" s="546" t="s">
        <v>842</v>
      </c>
      <c r="B17" s="546"/>
      <c r="C17" s="546"/>
      <c r="D17" s="546"/>
      <c r="E17" s="546"/>
      <c r="F17" s="546"/>
      <c r="G17" s="546"/>
      <c r="H17" s="546"/>
      <c r="I17" s="255"/>
      <c r="J17" s="255"/>
    </row>
    <row r="18" s="258" customFormat="1" ht="15.75"/>
    <row r="19" spans="1:8" s="268" customFormat="1" ht="32.25" customHeight="1">
      <c r="A19" s="547" t="s">
        <v>375</v>
      </c>
      <c r="B19" s="548"/>
      <c r="C19" s="548"/>
      <c r="D19" s="548"/>
      <c r="E19" s="549"/>
      <c r="F19" s="553" t="s">
        <v>385</v>
      </c>
      <c r="G19" s="553"/>
      <c r="H19" s="553"/>
    </row>
    <row r="20" spans="1:8" s="268" customFormat="1" ht="32.25" customHeight="1">
      <c r="A20" s="550"/>
      <c r="B20" s="551"/>
      <c r="C20" s="551"/>
      <c r="D20" s="551"/>
      <c r="E20" s="552"/>
      <c r="F20" s="251" t="s">
        <v>839</v>
      </c>
      <c r="G20" s="251" t="s">
        <v>843</v>
      </c>
      <c r="H20" s="251" t="s">
        <v>844</v>
      </c>
    </row>
    <row r="21" spans="1:8" s="258" customFormat="1" ht="46.5" customHeight="1">
      <c r="A21" s="554" t="s">
        <v>105</v>
      </c>
      <c r="B21" s="555"/>
      <c r="C21" s="555"/>
      <c r="D21" s="555"/>
      <c r="E21" s="556"/>
      <c r="F21" s="288">
        <v>0</v>
      </c>
      <c r="G21" s="288">
        <v>0</v>
      </c>
      <c r="H21" s="288">
        <v>0</v>
      </c>
    </row>
    <row r="22" spans="1:8" s="253" customFormat="1" ht="39.75" customHeight="1">
      <c r="A22" s="543" t="s">
        <v>106</v>
      </c>
      <c r="B22" s="543"/>
      <c r="C22" s="543"/>
      <c r="D22" s="543"/>
      <c r="E22" s="543"/>
      <c r="F22" s="288">
        <v>0</v>
      </c>
      <c r="G22" s="288">
        <v>0</v>
      </c>
      <c r="H22" s="288">
        <v>0</v>
      </c>
    </row>
    <row r="23" spans="2:8" ht="12.75">
      <c r="B23" s="269"/>
      <c r="C23" s="269"/>
      <c r="D23" s="269"/>
      <c r="E23" s="269"/>
      <c r="F23" s="269"/>
      <c r="G23" s="269"/>
      <c r="H23" s="269"/>
    </row>
    <row r="24" spans="2:8" ht="12.75">
      <c r="B24" s="269"/>
      <c r="C24" s="269"/>
      <c r="D24" s="269"/>
      <c r="E24" s="269"/>
      <c r="F24" s="269"/>
      <c r="G24" s="269"/>
      <c r="H24" s="269"/>
    </row>
    <row r="27" ht="12.75">
      <c r="K27" s="270"/>
    </row>
  </sheetData>
  <sheetProtection/>
  <mergeCells count="17">
    <mergeCell ref="A8:H8"/>
    <mergeCell ref="A10:H10"/>
    <mergeCell ref="D12:E12"/>
    <mergeCell ref="B1:H1"/>
    <mergeCell ref="B2:H2"/>
    <mergeCell ref="A3:H3"/>
    <mergeCell ref="A4:H4"/>
    <mergeCell ref="A5:H5"/>
    <mergeCell ref="A6:H6"/>
    <mergeCell ref="D13:E13"/>
    <mergeCell ref="A22:E22"/>
    <mergeCell ref="D14:E14"/>
    <mergeCell ref="D15:E15"/>
    <mergeCell ref="A17:H17"/>
    <mergeCell ref="A19:E20"/>
    <mergeCell ref="F19:H19"/>
    <mergeCell ref="A21:E21"/>
  </mergeCells>
  <printOptions/>
  <pageMargins left="0.52" right="0.75" top="0.45" bottom="0.54" header="0.45" footer="0.5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55.00390625" style="4" customWidth="1"/>
    <col min="2" max="2" width="13.25390625" style="4" customWidth="1"/>
    <col min="3" max="3" width="11.625" style="4" customWidth="1"/>
    <col min="4" max="4" width="13.00390625" style="4" customWidth="1"/>
    <col min="5" max="16384" width="9.125" style="4" customWidth="1"/>
  </cols>
  <sheetData>
    <row r="1" spans="1:4" ht="15">
      <c r="A1" s="43"/>
      <c r="B1" s="428" t="s">
        <v>864</v>
      </c>
      <c r="C1" s="431"/>
      <c r="D1" s="431"/>
    </row>
    <row r="2" spans="1:4" ht="15">
      <c r="A2" s="43"/>
      <c r="B2" s="428" t="s">
        <v>81</v>
      </c>
      <c r="C2" s="431"/>
      <c r="D2" s="431"/>
    </row>
    <row r="3" spans="1:4" ht="15">
      <c r="A3" s="428" t="s">
        <v>80</v>
      </c>
      <c r="B3" s="429"/>
      <c r="C3" s="431"/>
      <c r="D3" s="431"/>
    </row>
    <row r="4" spans="1:4" ht="15">
      <c r="A4" s="428" t="s">
        <v>775</v>
      </c>
      <c r="B4" s="428"/>
      <c r="C4" s="431"/>
      <c r="D4" s="431"/>
    </row>
    <row r="5" spans="1:4" ht="15">
      <c r="A5" s="428" t="s">
        <v>776</v>
      </c>
      <c r="B5" s="428"/>
      <c r="C5" s="431"/>
      <c r="D5" s="431"/>
    </row>
    <row r="6" spans="1:4" ht="17.25" customHeight="1">
      <c r="A6" s="428" t="s">
        <v>757</v>
      </c>
      <c r="B6" s="428"/>
      <c r="C6" s="431"/>
      <c r="D6" s="431"/>
    </row>
    <row r="7" spans="1:4" s="271" customFormat="1" ht="24.75" customHeight="1">
      <c r="A7" s="50"/>
      <c r="B7" s="46"/>
      <c r="C7" s="46"/>
      <c r="D7" s="46"/>
    </row>
    <row r="8" spans="1:4" s="271" customFormat="1" ht="42" customHeight="1">
      <c r="A8" s="558" t="s">
        <v>847</v>
      </c>
      <c r="B8" s="558"/>
      <c r="C8" s="558"/>
      <c r="D8" s="558"/>
    </row>
    <row r="9" spans="1:2" s="271" customFormat="1" ht="42" customHeight="1">
      <c r="A9" s="272"/>
      <c r="B9" s="272"/>
    </row>
    <row r="10" spans="1:4" s="271" customFormat="1" ht="15.75">
      <c r="A10" s="275"/>
      <c r="B10" s="276"/>
      <c r="D10" s="276" t="s">
        <v>845</v>
      </c>
    </row>
    <row r="11" spans="1:4" s="273" customFormat="1" ht="15.75">
      <c r="A11" s="284" t="s">
        <v>386</v>
      </c>
      <c r="B11" s="251" t="s">
        <v>846</v>
      </c>
      <c r="C11" s="418" t="s">
        <v>848</v>
      </c>
      <c r="D11" s="418" t="s">
        <v>849</v>
      </c>
    </row>
    <row r="12" spans="1:4" s="271" customFormat="1" ht="31.5">
      <c r="A12" s="277" t="s">
        <v>387</v>
      </c>
      <c r="B12" s="285">
        <v>0</v>
      </c>
      <c r="C12" s="285">
        <v>0</v>
      </c>
      <c r="D12" s="285">
        <v>0</v>
      </c>
    </row>
    <row r="13" spans="1:4" s="271" customFormat="1" ht="15.75">
      <c r="A13" s="278"/>
      <c r="B13" s="286"/>
      <c r="C13" s="286"/>
      <c r="D13" s="286"/>
    </row>
    <row r="14" spans="1:4" s="271" customFormat="1" ht="31.5">
      <c r="A14" s="279" t="s">
        <v>388</v>
      </c>
      <c r="B14" s="285">
        <v>0</v>
      </c>
      <c r="C14" s="285">
        <v>0</v>
      </c>
      <c r="D14" s="285">
        <v>0</v>
      </c>
    </row>
    <row r="15" spans="1:4" s="271" customFormat="1" ht="15.75">
      <c r="A15" s="280" t="s">
        <v>389</v>
      </c>
      <c r="B15" s="285">
        <v>0</v>
      </c>
      <c r="C15" s="285">
        <v>0</v>
      </c>
      <c r="D15" s="285">
        <v>0</v>
      </c>
    </row>
    <row r="16" spans="1:4" s="271" customFormat="1" ht="15.75">
      <c r="A16" s="281" t="s">
        <v>390</v>
      </c>
      <c r="B16" s="285">
        <v>0</v>
      </c>
      <c r="C16" s="285">
        <v>0</v>
      </c>
      <c r="D16" s="285">
        <v>0</v>
      </c>
    </row>
    <row r="17" spans="1:4" s="271" customFormat="1" ht="31.5">
      <c r="A17" s="282" t="s">
        <v>391</v>
      </c>
      <c r="B17" s="285">
        <v>0</v>
      </c>
      <c r="C17" s="285">
        <v>0</v>
      </c>
      <c r="D17" s="285">
        <v>0</v>
      </c>
    </row>
    <row r="18" spans="1:4" s="271" customFormat="1" ht="15.75">
      <c r="A18" s="280" t="s">
        <v>389</v>
      </c>
      <c r="B18" s="285">
        <v>0</v>
      </c>
      <c r="C18" s="285">
        <v>0</v>
      </c>
      <c r="D18" s="285">
        <v>0</v>
      </c>
    </row>
    <row r="19" spans="1:4" s="271" customFormat="1" ht="16.5" customHeight="1">
      <c r="A19" s="283" t="s">
        <v>390</v>
      </c>
      <c r="B19" s="287">
        <v>0</v>
      </c>
      <c r="C19" s="287">
        <v>0</v>
      </c>
      <c r="D19" s="287">
        <v>0</v>
      </c>
    </row>
    <row r="20" s="271" customFormat="1" ht="15.75">
      <c r="B20" s="274"/>
    </row>
  </sheetData>
  <sheetProtection/>
  <mergeCells count="7">
    <mergeCell ref="A8:D8"/>
    <mergeCell ref="B1:D1"/>
    <mergeCell ref="B2:D2"/>
    <mergeCell ref="A3:D3"/>
    <mergeCell ref="A4:D4"/>
    <mergeCell ref="A5:D5"/>
    <mergeCell ref="A6:D6"/>
  </mergeCells>
  <printOptions/>
  <pageMargins left="0.45" right="0.3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C299"/>
  <sheetViews>
    <sheetView zoomScalePageLayoutView="0" workbookViewId="0" topLeftCell="A1">
      <selection activeCell="B8" sqref="B8:C8"/>
    </sheetView>
  </sheetViews>
  <sheetFormatPr defaultColWidth="9.00390625" defaultRowHeight="12.75"/>
  <cols>
    <col min="1" max="1" width="7.875" style="235" customWidth="1"/>
    <col min="2" max="2" width="30.00390625" style="5" customWidth="1"/>
    <col min="3" max="3" width="98.25390625" style="5" customWidth="1"/>
    <col min="4" max="16384" width="9.125" style="4" customWidth="1"/>
  </cols>
  <sheetData>
    <row r="1" spans="1:3" ht="18.75">
      <c r="A1" s="209"/>
      <c r="B1" s="43"/>
      <c r="C1" s="42" t="s">
        <v>439</v>
      </c>
    </row>
    <row r="2" spans="1:3" ht="18.75">
      <c r="A2" s="209"/>
      <c r="B2" s="43"/>
      <c r="C2" s="42" t="s">
        <v>81</v>
      </c>
    </row>
    <row r="3" spans="1:3" ht="18.75">
      <c r="A3" s="209"/>
      <c r="B3" s="428" t="s">
        <v>80</v>
      </c>
      <c r="C3" s="429"/>
    </row>
    <row r="4" spans="1:3" ht="18.75">
      <c r="A4" s="209"/>
      <c r="B4" s="428" t="s">
        <v>775</v>
      </c>
      <c r="C4" s="428"/>
    </row>
    <row r="5" spans="1:3" ht="18.75">
      <c r="A5" s="209"/>
      <c r="B5" s="428" t="s">
        <v>776</v>
      </c>
      <c r="C5" s="428"/>
    </row>
    <row r="6" spans="1:3" ht="18.75">
      <c r="A6" s="209"/>
      <c r="B6" s="428" t="s">
        <v>757</v>
      </c>
      <c r="C6" s="428"/>
    </row>
    <row r="7" spans="1:3" s="211" customFormat="1" ht="28.5" customHeight="1">
      <c r="A7" s="210"/>
      <c r="B7" s="457"/>
      <c r="C7" s="457"/>
    </row>
    <row r="8" spans="1:3" s="211" customFormat="1" ht="55.5" customHeight="1">
      <c r="A8" s="210"/>
      <c r="B8" s="457" t="s">
        <v>857</v>
      </c>
      <c r="C8" s="457"/>
    </row>
    <row r="9" spans="1:3" s="211" customFormat="1" ht="24" customHeight="1">
      <c r="A9" s="210"/>
      <c r="B9" s="212"/>
      <c r="C9" s="212"/>
    </row>
    <row r="10" spans="1:3" s="211" customFormat="1" ht="31.5">
      <c r="A10" s="213" t="s">
        <v>217</v>
      </c>
      <c r="B10" s="214" t="s">
        <v>4</v>
      </c>
      <c r="C10" s="215" t="s">
        <v>218</v>
      </c>
    </row>
    <row r="11" spans="1:3" s="211" customFormat="1" ht="18.75">
      <c r="A11" s="216"/>
      <c r="B11" s="217"/>
      <c r="C11" s="218" t="s">
        <v>27</v>
      </c>
    </row>
    <row r="12" spans="1:3" s="222" customFormat="1" ht="18.75">
      <c r="A12" s="219" t="s">
        <v>195</v>
      </c>
      <c r="B12" s="220" t="s">
        <v>219</v>
      </c>
      <c r="C12" s="221" t="s">
        <v>398</v>
      </c>
    </row>
    <row r="13" spans="1:3" s="211" customFormat="1" ht="31.5">
      <c r="A13" s="219" t="s">
        <v>195</v>
      </c>
      <c r="B13" s="220" t="s">
        <v>220</v>
      </c>
      <c r="C13" s="223" t="s">
        <v>400</v>
      </c>
    </row>
    <row r="14" spans="1:3" s="211" customFormat="1" ht="31.5">
      <c r="A14" s="219" t="s">
        <v>195</v>
      </c>
      <c r="B14" s="220" t="s">
        <v>221</v>
      </c>
      <c r="C14" s="224" t="s">
        <v>402</v>
      </c>
    </row>
    <row r="15" spans="1:3" s="211" customFormat="1" ht="31.5">
      <c r="A15" s="219" t="s">
        <v>195</v>
      </c>
      <c r="B15" s="220" t="s">
        <v>222</v>
      </c>
      <c r="C15" s="223" t="s">
        <v>279</v>
      </c>
    </row>
    <row r="16" spans="1:3" s="211" customFormat="1" ht="31.5">
      <c r="A16" s="219" t="s">
        <v>195</v>
      </c>
      <c r="B16" s="220" t="s">
        <v>223</v>
      </c>
      <c r="C16" s="224" t="s">
        <v>281</v>
      </c>
    </row>
    <row r="17" spans="1:3" s="227" customFormat="1" ht="18.75" hidden="1">
      <c r="A17" s="219" t="s">
        <v>195</v>
      </c>
      <c r="B17" s="225" t="s">
        <v>224</v>
      </c>
      <c r="C17" s="226" t="s">
        <v>225</v>
      </c>
    </row>
    <row r="18" spans="1:3" s="227" customFormat="1" ht="31.5" hidden="1">
      <c r="A18" s="219" t="s">
        <v>195</v>
      </c>
      <c r="B18" s="225" t="s">
        <v>226</v>
      </c>
      <c r="C18" s="228" t="s">
        <v>227</v>
      </c>
    </row>
    <row r="19" spans="1:3" s="227" customFormat="1" ht="31.5" hidden="1">
      <c r="A19" s="219" t="s">
        <v>195</v>
      </c>
      <c r="B19" s="225" t="s">
        <v>228</v>
      </c>
      <c r="C19" s="229" t="s">
        <v>33</v>
      </c>
    </row>
    <row r="20" spans="1:3" s="227" customFormat="1" ht="31.5" hidden="1">
      <c r="A20" s="219" t="s">
        <v>195</v>
      </c>
      <c r="B20" s="225" t="s">
        <v>34</v>
      </c>
      <c r="C20" s="228" t="s">
        <v>35</v>
      </c>
    </row>
    <row r="21" spans="1:3" s="227" customFormat="1" ht="31.5" hidden="1">
      <c r="A21" s="219" t="s">
        <v>195</v>
      </c>
      <c r="B21" s="225" t="s">
        <v>36</v>
      </c>
      <c r="C21" s="229" t="s">
        <v>37</v>
      </c>
    </row>
    <row r="22" spans="1:3" s="232" customFormat="1" ht="31.5" hidden="1">
      <c r="A22" s="219" t="s">
        <v>195</v>
      </c>
      <c r="B22" s="230" t="s">
        <v>38</v>
      </c>
      <c r="C22" s="231" t="s">
        <v>39</v>
      </c>
    </row>
    <row r="23" spans="1:3" s="232" customFormat="1" ht="47.25" hidden="1">
      <c r="A23" s="219" t="s">
        <v>195</v>
      </c>
      <c r="B23" s="230" t="s">
        <v>40</v>
      </c>
      <c r="C23" s="233" t="s">
        <v>41</v>
      </c>
    </row>
    <row r="24" spans="1:3" s="232" customFormat="1" ht="31.5" hidden="1">
      <c r="A24" s="219" t="s">
        <v>195</v>
      </c>
      <c r="B24" s="230" t="s">
        <v>42</v>
      </c>
      <c r="C24" s="234" t="s">
        <v>43</v>
      </c>
    </row>
    <row r="25" spans="1:3" s="222" customFormat="1" ht="18.75">
      <c r="A25" s="219" t="s">
        <v>195</v>
      </c>
      <c r="B25" s="220" t="s">
        <v>44</v>
      </c>
      <c r="C25" s="221" t="s">
        <v>288</v>
      </c>
    </row>
    <row r="26" spans="1:3" s="222" customFormat="1" ht="18.75">
      <c r="A26" s="219" t="s">
        <v>195</v>
      </c>
      <c r="B26" s="220" t="s">
        <v>45</v>
      </c>
      <c r="C26" s="223" t="s">
        <v>46</v>
      </c>
    </row>
    <row r="27" spans="1:3" s="232" customFormat="1" ht="18" customHeight="1" hidden="1">
      <c r="A27" s="219" t="s">
        <v>195</v>
      </c>
      <c r="B27" s="230" t="s">
        <v>47</v>
      </c>
      <c r="C27" s="233" t="s">
        <v>48</v>
      </c>
    </row>
    <row r="28" spans="1:3" s="232" customFormat="1" ht="18" customHeight="1" hidden="1">
      <c r="A28" s="219" t="s">
        <v>195</v>
      </c>
      <c r="B28" s="230" t="s">
        <v>49</v>
      </c>
      <c r="C28" s="233" t="s">
        <v>50</v>
      </c>
    </row>
    <row r="29" spans="1:3" s="232" customFormat="1" ht="31.5" hidden="1">
      <c r="A29" s="219" t="s">
        <v>195</v>
      </c>
      <c r="B29" s="230" t="s">
        <v>51</v>
      </c>
      <c r="C29" s="234" t="s">
        <v>52</v>
      </c>
    </row>
    <row r="30" spans="1:3" s="232" customFormat="1" ht="31.5" hidden="1">
      <c r="A30" s="219" t="s">
        <v>195</v>
      </c>
      <c r="B30" s="230" t="s">
        <v>53</v>
      </c>
      <c r="C30" s="233" t="s">
        <v>54</v>
      </c>
    </row>
    <row r="31" spans="1:3" s="232" customFormat="1" ht="31.5" hidden="1">
      <c r="A31" s="219" t="s">
        <v>195</v>
      </c>
      <c r="B31" s="230" t="s">
        <v>55</v>
      </c>
      <c r="C31" s="234" t="s">
        <v>56</v>
      </c>
    </row>
    <row r="32" spans="1:3" s="222" customFormat="1" ht="18.75">
      <c r="A32" s="219" t="s">
        <v>195</v>
      </c>
      <c r="B32" s="220" t="s">
        <v>57</v>
      </c>
      <c r="C32" s="223" t="s">
        <v>334</v>
      </c>
    </row>
    <row r="33" spans="1:3" s="222" customFormat="1" ht="18.75">
      <c r="A33" s="219" t="s">
        <v>195</v>
      </c>
      <c r="B33" s="220" t="s">
        <v>58</v>
      </c>
      <c r="C33" s="223" t="s">
        <v>229</v>
      </c>
    </row>
    <row r="34" spans="1:3" s="222" customFormat="1" ht="16.5" customHeight="1">
      <c r="A34" s="219" t="s">
        <v>195</v>
      </c>
      <c r="B34" s="220" t="s">
        <v>337</v>
      </c>
      <c r="C34" s="224" t="s">
        <v>338</v>
      </c>
    </row>
    <row r="35" spans="1:3" s="232" customFormat="1" ht="18.75" hidden="1">
      <c r="A35" s="219" t="s">
        <v>195</v>
      </c>
      <c r="B35" s="230" t="s">
        <v>25</v>
      </c>
      <c r="C35" s="233" t="s">
        <v>26</v>
      </c>
    </row>
    <row r="36" spans="1:3" s="232" customFormat="1" ht="31.5" hidden="1">
      <c r="A36" s="219" t="s">
        <v>195</v>
      </c>
      <c r="B36" s="230" t="s">
        <v>252</v>
      </c>
      <c r="C36" s="234" t="s">
        <v>253</v>
      </c>
    </row>
    <row r="37" spans="1:3" s="222" customFormat="1" ht="18.75">
      <c r="A37" s="219" t="s">
        <v>195</v>
      </c>
      <c r="B37" s="220" t="s">
        <v>254</v>
      </c>
      <c r="C37" s="223" t="s">
        <v>255</v>
      </c>
    </row>
    <row r="38" spans="1:3" s="232" customFormat="1" ht="21" customHeight="1" hidden="1">
      <c r="A38" s="219" t="s">
        <v>195</v>
      </c>
      <c r="B38" s="230" t="s">
        <v>256</v>
      </c>
      <c r="C38" s="233" t="s">
        <v>257</v>
      </c>
    </row>
    <row r="39" spans="1:3" s="232" customFormat="1" ht="21" customHeight="1" hidden="1">
      <c r="A39" s="219" t="s">
        <v>195</v>
      </c>
      <c r="B39" s="230" t="s">
        <v>258</v>
      </c>
      <c r="C39" s="233" t="s">
        <v>259</v>
      </c>
    </row>
    <row r="40" spans="1:3" s="232" customFormat="1" ht="31.5" hidden="1">
      <c r="A40" s="219" t="s">
        <v>195</v>
      </c>
      <c r="B40" s="230" t="s">
        <v>260</v>
      </c>
      <c r="C40" s="234" t="s">
        <v>261</v>
      </c>
    </row>
    <row r="41" spans="1:3" s="232" customFormat="1" ht="18.75" hidden="1">
      <c r="A41" s="219" t="s">
        <v>195</v>
      </c>
      <c r="B41" s="230" t="s">
        <v>262</v>
      </c>
      <c r="C41" s="233" t="s">
        <v>263</v>
      </c>
    </row>
    <row r="42" spans="1:3" s="232" customFormat="1" ht="31.5" hidden="1">
      <c r="A42" s="219" t="s">
        <v>195</v>
      </c>
      <c r="B42" s="230" t="s">
        <v>264</v>
      </c>
      <c r="C42" s="234" t="s">
        <v>265</v>
      </c>
    </row>
    <row r="43" spans="1:3" s="222" customFormat="1" ht="18.75">
      <c r="A43" s="219" t="s">
        <v>195</v>
      </c>
      <c r="B43" s="220" t="s">
        <v>266</v>
      </c>
      <c r="C43" s="223" t="s">
        <v>342</v>
      </c>
    </row>
    <row r="44" spans="1:3" s="222" customFormat="1" ht="18.75">
      <c r="A44" s="219" t="s">
        <v>195</v>
      </c>
      <c r="B44" s="220" t="s">
        <v>343</v>
      </c>
      <c r="C44" s="223" t="s">
        <v>267</v>
      </c>
    </row>
    <row r="45" spans="1:3" s="222" customFormat="1" ht="18.75">
      <c r="A45" s="219" t="s">
        <v>195</v>
      </c>
      <c r="B45" s="220" t="s">
        <v>268</v>
      </c>
      <c r="C45" s="224" t="s">
        <v>269</v>
      </c>
    </row>
    <row r="46" spans="2:3" ht="15">
      <c r="B46" s="236"/>
      <c r="C46" s="236"/>
    </row>
    <row r="47" spans="2:3" ht="15">
      <c r="B47" s="236"/>
      <c r="C47" s="236"/>
    </row>
    <row r="48" spans="2:3" ht="15">
      <c r="B48" s="236"/>
      <c r="C48" s="236"/>
    </row>
    <row r="49" spans="2:3" ht="15">
      <c r="B49" s="236"/>
      <c r="C49" s="236"/>
    </row>
    <row r="50" spans="2:3" ht="15">
      <c r="B50" s="236"/>
      <c r="C50" s="236"/>
    </row>
    <row r="51" spans="2:3" ht="15">
      <c r="B51" s="236"/>
      <c r="C51" s="236"/>
    </row>
    <row r="52" spans="2:3" ht="15">
      <c r="B52" s="236"/>
      <c r="C52" s="236"/>
    </row>
    <row r="53" spans="2:3" ht="15">
      <c r="B53" s="236"/>
      <c r="C53" s="236"/>
    </row>
    <row r="54" spans="2:3" ht="15">
      <c r="B54" s="236"/>
      <c r="C54" s="236"/>
    </row>
    <row r="55" spans="2:3" ht="15">
      <c r="B55" s="236"/>
      <c r="C55" s="236"/>
    </row>
    <row r="56" spans="2:3" ht="15">
      <c r="B56" s="236"/>
      <c r="C56" s="236"/>
    </row>
    <row r="57" spans="2:3" ht="15">
      <c r="B57" s="236"/>
      <c r="C57" s="236"/>
    </row>
    <row r="58" spans="2:3" ht="15">
      <c r="B58" s="236"/>
      <c r="C58" s="236"/>
    </row>
    <row r="59" spans="2:3" ht="15">
      <c r="B59" s="236"/>
      <c r="C59" s="236"/>
    </row>
    <row r="60" spans="2:3" ht="15">
      <c r="B60" s="236"/>
      <c r="C60" s="236"/>
    </row>
    <row r="61" spans="2:3" ht="15">
      <c r="B61" s="236"/>
      <c r="C61" s="236"/>
    </row>
    <row r="62" spans="2:3" ht="15">
      <c r="B62" s="236"/>
      <c r="C62" s="236"/>
    </row>
    <row r="63" spans="2:3" ht="15">
      <c r="B63" s="236"/>
      <c r="C63" s="236"/>
    </row>
    <row r="64" spans="2:3" ht="15">
      <c r="B64" s="236"/>
      <c r="C64" s="236"/>
    </row>
    <row r="65" spans="2:3" ht="15">
      <c r="B65" s="236"/>
      <c r="C65" s="236"/>
    </row>
    <row r="66" spans="2:3" ht="15">
      <c r="B66" s="236"/>
      <c r="C66" s="236"/>
    </row>
    <row r="67" spans="2:3" ht="15">
      <c r="B67" s="236"/>
      <c r="C67" s="236"/>
    </row>
    <row r="68" spans="2:3" ht="15">
      <c r="B68" s="236"/>
      <c r="C68" s="236"/>
    </row>
    <row r="69" spans="2:3" ht="15">
      <c r="B69" s="236"/>
      <c r="C69" s="236"/>
    </row>
    <row r="70" spans="2:3" ht="15">
      <c r="B70" s="236"/>
      <c r="C70" s="236"/>
    </row>
    <row r="71" spans="2:3" ht="15">
      <c r="B71" s="236"/>
      <c r="C71" s="236"/>
    </row>
    <row r="72" spans="2:3" ht="15">
      <c r="B72" s="236"/>
      <c r="C72" s="236"/>
    </row>
    <row r="73" spans="2:3" ht="15">
      <c r="B73" s="236"/>
      <c r="C73" s="236"/>
    </row>
    <row r="74" spans="2:3" ht="15">
      <c r="B74" s="236"/>
      <c r="C74" s="236"/>
    </row>
    <row r="75" spans="2:3" ht="15">
      <c r="B75" s="236"/>
      <c r="C75" s="236"/>
    </row>
    <row r="76" spans="2:3" ht="15">
      <c r="B76" s="236"/>
      <c r="C76" s="236"/>
    </row>
    <row r="77" spans="2:3" ht="15">
      <c r="B77" s="236"/>
      <c r="C77" s="236"/>
    </row>
    <row r="78" spans="2:3" ht="15">
      <c r="B78" s="236"/>
      <c r="C78" s="236"/>
    </row>
    <row r="79" spans="2:3" ht="15">
      <c r="B79" s="236"/>
      <c r="C79" s="236"/>
    </row>
    <row r="80" spans="2:3" ht="15">
      <c r="B80" s="236"/>
      <c r="C80" s="236"/>
    </row>
    <row r="81" spans="2:3" ht="15">
      <c r="B81" s="236"/>
      <c r="C81" s="236"/>
    </row>
    <row r="82" spans="2:3" ht="15">
      <c r="B82" s="236"/>
      <c r="C82" s="236"/>
    </row>
    <row r="83" spans="2:3" ht="15">
      <c r="B83" s="236"/>
      <c r="C83" s="236"/>
    </row>
    <row r="84" spans="2:3" ht="15">
      <c r="B84" s="236"/>
      <c r="C84" s="236"/>
    </row>
    <row r="85" spans="2:3" ht="15">
      <c r="B85" s="236"/>
      <c r="C85" s="236"/>
    </row>
    <row r="86" spans="2:3" ht="15">
      <c r="B86" s="236"/>
      <c r="C86" s="236"/>
    </row>
    <row r="87" spans="2:3" ht="15">
      <c r="B87" s="236"/>
      <c r="C87" s="236"/>
    </row>
    <row r="88" spans="2:3" ht="15">
      <c r="B88" s="236"/>
      <c r="C88" s="236"/>
    </row>
    <row r="89" spans="2:3" ht="15">
      <c r="B89" s="236"/>
      <c r="C89" s="236"/>
    </row>
    <row r="90" spans="2:3" ht="15">
      <c r="B90" s="236"/>
      <c r="C90" s="236"/>
    </row>
    <row r="91" spans="2:3" ht="15">
      <c r="B91" s="236"/>
      <c r="C91" s="236"/>
    </row>
    <row r="92" spans="2:3" ht="15">
      <c r="B92" s="236"/>
      <c r="C92" s="236"/>
    </row>
    <row r="93" spans="2:3" ht="15">
      <c r="B93" s="236"/>
      <c r="C93" s="236"/>
    </row>
    <row r="94" spans="2:3" ht="15">
      <c r="B94" s="236"/>
      <c r="C94" s="236"/>
    </row>
    <row r="95" spans="2:3" ht="15">
      <c r="B95" s="236"/>
      <c r="C95" s="236"/>
    </row>
    <row r="96" spans="2:3" ht="15">
      <c r="B96" s="236"/>
      <c r="C96" s="236"/>
    </row>
    <row r="97" spans="2:3" ht="15">
      <c r="B97" s="236"/>
      <c r="C97" s="236"/>
    </row>
    <row r="98" spans="2:3" ht="15">
      <c r="B98" s="236"/>
      <c r="C98" s="236"/>
    </row>
    <row r="99" spans="2:3" ht="15">
      <c r="B99" s="236"/>
      <c r="C99" s="236"/>
    </row>
    <row r="100" spans="2:3" ht="15">
      <c r="B100" s="236"/>
      <c r="C100" s="236"/>
    </row>
    <row r="101" spans="2:3" ht="15">
      <c r="B101" s="236"/>
      <c r="C101" s="236"/>
    </row>
    <row r="102" spans="2:3" ht="15">
      <c r="B102" s="236"/>
      <c r="C102" s="236"/>
    </row>
    <row r="103" spans="2:3" ht="15">
      <c r="B103" s="236"/>
      <c r="C103" s="236"/>
    </row>
    <row r="104" spans="2:3" ht="15">
      <c r="B104" s="236"/>
      <c r="C104" s="236"/>
    </row>
    <row r="105" spans="2:3" ht="15">
      <c r="B105" s="236"/>
      <c r="C105" s="236"/>
    </row>
    <row r="106" spans="2:3" ht="15">
      <c r="B106" s="236"/>
      <c r="C106" s="236"/>
    </row>
    <row r="107" spans="2:3" ht="15">
      <c r="B107" s="236"/>
      <c r="C107" s="236"/>
    </row>
    <row r="108" spans="2:3" ht="15">
      <c r="B108" s="236"/>
      <c r="C108" s="236"/>
    </row>
    <row r="109" spans="2:3" ht="15">
      <c r="B109" s="236"/>
      <c r="C109" s="236"/>
    </row>
    <row r="110" spans="2:3" ht="15">
      <c r="B110" s="236"/>
      <c r="C110" s="236"/>
    </row>
    <row r="111" spans="2:3" ht="15">
      <c r="B111" s="236"/>
      <c r="C111" s="236"/>
    </row>
    <row r="112" spans="2:3" ht="15">
      <c r="B112" s="236"/>
      <c r="C112" s="236"/>
    </row>
    <row r="113" spans="2:3" ht="15">
      <c r="B113" s="236"/>
      <c r="C113" s="236"/>
    </row>
    <row r="114" spans="2:3" ht="15">
      <c r="B114" s="236"/>
      <c r="C114" s="236"/>
    </row>
    <row r="115" spans="2:3" ht="15">
      <c r="B115" s="236"/>
      <c r="C115" s="236"/>
    </row>
    <row r="116" spans="2:3" ht="15">
      <c r="B116" s="236"/>
      <c r="C116" s="236"/>
    </row>
    <row r="117" spans="2:3" ht="15">
      <c r="B117" s="236"/>
      <c r="C117" s="236"/>
    </row>
    <row r="118" spans="2:3" ht="15">
      <c r="B118" s="236"/>
      <c r="C118" s="236"/>
    </row>
    <row r="119" spans="2:3" ht="15">
      <c r="B119" s="236"/>
      <c r="C119" s="236"/>
    </row>
    <row r="120" spans="2:3" ht="15">
      <c r="B120" s="236"/>
      <c r="C120" s="236"/>
    </row>
    <row r="121" spans="2:3" ht="15">
      <c r="B121" s="236"/>
      <c r="C121" s="236"/>
    </row>
    <row r="122" spans="2:3" ht="15">
      <c r="B122" s="236"/>
      <c r="C122" s="236"/>
    </row>
    <row r="123" spans="2:3" ht="15">
      <c r="B123" s="236"/>
      <c r="C123" s="236"/>
    </row>
    <row r="124" spans="2:3" ht="15">
      <c r="B124" s="236"/>
      <c r="C124" s="236"/>
    </row>
    <row r="125" spans="2:3" ht="15">
      <c r="B125" s="236"/>
      <c r="C125" s="236"/>
    </row>
    <row r="126" spans="2:3" ht="15">
      <c r="B126" s="236"/>
      <c r="C126" s="236"/>
    </row>
    <row r="127" spans="2:3" ht="15">
      <c r="B127" s="236"/>
      <c r="C127" s="236"/>
    </row>
    <row r="128" spans="2:3" ht="15">
      <c r="B128" s="236"/>
      <c r="C128" s="236"/>
    </row>
    <row r="129" spans="2:3" ht="15">
      <c r="B129" s="236"/>
      <c r="C129" s="236"/>
    </row>
    <row r="130" spans="2:3" ht="15">
      <c r="B130" s="236"/>
      <c r="C130" s="236"/>
    </row>
    <row r="131" spans="2:3" ht="15">
      <c r="B131" s="236"/>
      <c r="C131" s="236"/>
    </row>
    <row r="132" spans="2:3" ht="15">
      <c r="B132" s="236"/>
      <c r="C132" s="236"/>
    </row>
    <row r="133" spans="2:3" ht="15">
      <c r="B133" s="236"/>
      <c r="C133" s="236"/>
    </row>
    <row r="134" spans="2:3" ht="15">
      <c r="B134" s="236"/>
      <c r="C134" s="236"/>
    </row>
    <row r="135" spans="2:3" ht="15">
      <c r="B135" s="236"/>
      <c r="C135" s="236"/>
    </row>
    <row r="136" spans="2:3" ht="15">
      <c r="B136" s="236"/>
      <c r="C136" s="236"/>
    </row>
    <row r="137" spans="2:3" ht="15">
      <c r="B137" s="236"/>
      <c r="C137" s="236"/>
    </row>
    <row r="138" spans="2:3" ht="15">
      <c r="B138" s="236"/>
      <c r="C138" s="236"/>
    </row>
    <row r="139" spans="2:3" ht="15">
      <c r="B139" s="236"/>
      <c r="C139" s="236"/>
    </row>
    <row r="140" spans="2:3" ht="15">
      <c r="B140" s="236"/>
      <c r="C140" s="236"/>
    </row>
    <row r="141" spans="2:3" ht="15">
      <c r="B141" s="236"/>
      <c r="C141" s="236"/>
    </row>
    <row r="142" spans="2:3" ht="15">
      <c r="B142" s="236"/>
      <c r="C142" s="236"/>
    </row>
    <row r="143" spans="2:3" ht="15">
      <c r="B143" s="236"/>
      <c r="C143" s="236"/>
    </row>
    <row r="144" spans="2:3" ht="15">
      <c r="B144" s="236"/>
      <c r="C144" s="236"/>
    </row>
    <row r="145" spans="2:3" ht="15">
      <c r="B145" s="236"/>
      <c r="C145" s="236"/>
    </row>
    <row r="146" spans="2:3" ht="15">
      <c r="B146" s="236"/>
      <c r="C146" s="236"/>
    </row>
    <row r="147" spans="2:3" ht="15">
      <c r="B147" s="236"/>
      <c r="C147" s="236"/>
    </row>
    <row r="148" spans="2:3" ht="15">
      <c r="B148" s="236"/>
      <c r="C148" s="236"/>
    </row>
    <row r="149" spans="2:3" ht="15">
      <c r="B149" s="236"/>
      <c r="C149" s="236"/>
    </row>
    <row r="150" spans="2:3" ht="15">
      <c r="B150" s="236"/>
      <c r="C150" s="236"/>
    </row>
    <row r="151" spans="2:3" ht="15">
      <c r="B151" s="236"/>
      <c r="C151" s="236"/>
    </row>
    <row r="152" spans="2:3" ht="15">
      <c r="B152" s="236"/>
      <c r="C152" s="236"/>
    </row>
    <row r="153" spans="2:3" ht="15">
      <c r="B153" s="236"/>
      <c r="C153" s="236"/>
    </row>
    <row r="154" spans="2:3" ht="15">
      <c r="B154" s="236"/>
      <c r="C154" s="236"/>
    </row>
    <row r="155" spans="2:3" ht="15">
      <c r="B155" s="236"/>
      <c r="C155" s="236"/>
    </row>
    <row r="156" spans="2:3" ht="15">
      <c r="B156" s="236"/>
      <c r="C156" s="236"/>
    </row>
    <row r="157" spans="2:3" ht="15">
      <c r="B157" s="236"/>
      <c r="C157" s="236"/>
    </row>
    <row r="158" spans="2:3" ht="15">
      <c r="B158" s="236"/>
      <c r="C158" s="236"/>
    </row>
    <row r="159" spans="2:3" ht="15">
      <c r="B159" s="236"/>
      <c r="C159" s="236"/>
    </row>
    <row r="160" spans="2:3" ht="15">
      <c r="B160" s="236"/>
      <c r="C160" s="236"/>
    </row>
    <row r="161" spans="2:3" ht="15">
      <c r="B161" s="236"/>
      <c r="C161" s="236"/>
    </row>
    <row r="162" spans="2:3" ht="15">
      <c r="B162" s="236"/>
      <c r="C162" s="236"/>
    </row>
    <row r="163" spans="2:3" ht="15">
      <c r="B163" s="236"/>
      <c r="C163" s="236"/>
    </row>
    <row r="164" spans="2:3" ht="15">
      <c r="B164" s="236"/>
      <c r="C164" s="236"/>
    </row>
    <row r="165" spans="2:3" ht="15">
      <c r="B165" s="236"/>
      <c r="C165" s="236"/>
    </row>
    <row r="166" spans="2:3" ht="15">
      <c r="B166" s="236"/>
      <c r="C166" s="236"/>
    </row>
    <row r="167" spans="2:3" ht="15">
      <c r="B167" s="236"/>
      <c r="C167" s="236"/>
    </row>
    <row r="168" spans="2:3" ht="15">
      <c r="B168" s="236"/>
      <c r="C168" s="236"/>
    </row>
    <row r="169" spans="2:3" ht="15">
      <c r="B169" s="236"/>
      <c r="C169" s="236"/>
    </row>
    <row r="170" spans="2:3" ht="15">
      <c r="B170" s="236"/>
      <c r="C170" s="236"/>
    </row>
    <row r="171" spans="2:3" ht="15">
      <c r="B171" s="236"/>
      <c r="C171" s="236"/>
    </row>
    <row r="172" spans="2:3" ht="15">
      <c r="B172" s="236"/>
      <c r="C172" s="236"/>
    </row>
    <row r="173" spans="2:3" ht="15">
      <c r="B173" s="236"/>
      <c r="C173" s="236"/>
    </row>
    <row r="174" spans="2:3" ht="15">
      <c r="B174" s="236"/>
      <c r="C174" s="236"/>
    </row>
    <row r="175" spans="2:3" ht="15">
      <c r="B175" s="236"/>
      <c r="C175" s="236"/>
    </row>
    <row r="176" spans="2:3" ht="15">
      <c r="B176" s="236"/>
      <c r="C176" s="236"/>
    </row>
    <row r="177" spans="2:3" ht="15">
      <c r="B177" s="236"/>
      <c r="C177" s="236"/>
    </row>
    <row r="178" spans="2:3" ht="15">
      <c r="B178" s="236"/>
      <c r="C178" s="236"/>
    </row>
    <row r="179" spans="2:3" ht="15">
      <c r="B179" s="236"/>
      <c r="C179" s="236"/>
    </row>
    <row r="180" spans="2:3" ht="15">
      <c r="B180" s="236"/>
      <c r="C180" s="236"/>
    </row>
    <row r="181" spans="2:3" ht="15">
      <c r="B181" s="236"/>
      <c r="C181" s="236"/>
    </row>
    <row r="182" spans="2:3" ht="15">
      <c r="B182" s="236"/>
      <c r="C182" s="236"/>
    </row>
    <row r="183" spans="2:3" ht="15">
      <c r="B183" s="236"/>
      <c r="C183" s="236"/>
    </row>
    <row r="184" spans="2:3" ht="15">
      <c r="B184" s="236"/>
      <c r="C184" s="236"/>
    </row>
    <row r="185" spans="2:3" ht="15">
      <c r="B185" s="236"/>
      <c r="C185" s="236"/>
    </row>
    <row r="186" spans="2:3" ht="15">
      <c r="B186" s="236"/>
      <c r="C186" s="236"/>
    </row>
    <row r="187" spans="2:3" ht="15">
      <c r="B187" s="236"/>
      <c r="C187" s="236"/>
    </row>
    <row r="188" spans="2:3" ht="15">
      <c r="B188" s="236"/>
      <c r="C188" s="236"/>
    </row>
    <row r="189" spans="2:3" ht="15">
      <c r="B189" s="236"/>
      <c r="C189" s="236"/>
    </row>
    <row r="190" spans="2:3" ht="15">
      <c r="B190" s="236"/>
      <c r="C190" s="236"/>
    </row>
    <row r="191" spans="2:3" ht="15">
      <c r="B191" s="236"/>
      <c r="C191" s="236"/>
    </row>
    <row r="192" spans="2:3" ht="15">
      <c r="B192" s="236"/>
      <c r="C192" s="236"/>
    </row>
    <row r="193" spans="2:3" ht="15">
      <c r="B193" s="236"/>
      <c r="C193" s="236"/>
    </row>
    <row r="194" spans="2:3" ht="15">
      <c r="B194" s="236"/>
      <c r="C194" s="236"/>
    </row>
    <row r="195" spans="2:3" ht="15">
      <c r="B195" s="236"/>
      <c r="C195" s="236"/>
    </row>
    <row r="196" spans="2:3" ht="15">
      <c r="B196" s="236"/>
      <c r="C196" s="236"/>
    </row>
    <row r="197" spans="2:3" ht="15">
      <c r="B197" s="236"/>
      <c r="C197" s="236"/>
    </row>
    <row r="198" spans="2:3" ht="15">
      <c r="B198" s="236"/>
      <c r="C198" s="236"/>
    </row>
    <row r="199" spans="2:3" ht="15">
      <c r="B199" s="236"/>
      <c r="C199" s="236"/>
    </row>
    <row r="200" spans="2:3" ht="15">
      <c r="B200" s="236"/>
      <c r="C200" s="236"/>
    </row>
    <row r="201" spans="2:3" ht="15">
      <c r="B201" s="236"/>
      <c r="C201" s="236"/>
    </row>
    <row r="202" spans="2:3" ht="15">
      <c r="B202" s="236"/>
      <c r="C202" s="236"/>
    </row>
    <row r="203" spans="2:3" ht="15">
      <c r="B203" s="236"/>
      <c r="C203" s="236"/>
    </row>
    <row r="204" spans="2:3" ht="15">
      <c r="B204" s="236"/>
      <c r="C204" s="236"/>
    </row>
    <row r="205" spans="2:3" ht="15">
      <c r="B205" s="236"/>
      <c r="C205" s="236"/>
    </row>
    <row r="206" spans="2:3" ht="15">
      <c r="B206" s="236"/>
      <c r="C206" s="236"/>
    </row>
    <row r="207" spans="2:3" ht="15">
      <c r="B207" s="236"/>
      <c r="C207" s="236"/>
    </row>
    <row r="208" spans="2:3" ht="15">
      <c r="B208" s="236"/>
      <c r="C208" s="236"/>
    </row>
    <row r="209" spans="2:3" ht="15">
      <c r="B209" s="236"/>
      <c r="C209" s="236"/>
    </row>
    <row r="210" spans="2:3" ht="15">
      <c r="B210" s="236"/>
      <c r="C210" s="236"/>
    </row>
    <row r="211" spans="2:3" ht="15">
      <c r="B211" s="236"/>
      <c r="C211" s="236"/>
    </row>
    <row r="212" spans="2:3" ht="15">
      <c r="B212" s="236"/>
      <c r="C212" s="236"/>
    </row>
    <row r="213" spans="2:3" ht="15">
      <c r="B213" s="236"/>
      <c r="C213" s="236"/>
    </row>
    <row r="214" spans="2:3" ht="15">
      <c r="B214" s="236"/>
      <c r="C214" s="236"/>
    </row>
    <row r="215" spans="2:3" ht="15">
      <c r="B215" s="236"/>
      <c r="C215" s="236"/>
    </row>
    <row r="216" spans="2:3" ht="15">
      <c r="B216" s="236"/>
      <c r="C216" s="236"/>
    </row>
    <row r="217" spans="2:3" ht="15">
      <c r="B217" s="236"/>
      <c r="C217" s="236"/>
    </row>
    <row r="218" spans="2:3" ht="15">
      <c r="B218" s="236"/>
      <c r="C218" s="236"/>
    </row>
    <row r="219" spans="2:3" ht="15">
      <c r="B219" s="236"/>
      <c r="C219" s="236"/>
    </row>
    <row r="220" spans="2:3" ht="15">
      <c r="B220" s="236"/>
      <c r="C220" s="236"/>
    </row>
    <row r="221" spans="2:3" ht="15">
      <c r="B221" s="236"/>
      <c r="C221" s="236"/>
    </row>
    <row r="222" spans="2:3" ht="15">
      <c r="B222" s="236"/>
      <c r="C222" s="236"/>
    </row>
    <row r="223" spans="2:3" ht="15">
      <c r="B223" s="236"/>
      <c r="C223" s="236"/>
    </row>
    <row r="224" spans="2:3" ht="15">
      <c r="B224" s="236"/>
      <c r="C224" s="236"/>
    </row>
    <row r="225" spans="2:3" ht="15">
      <c r="B225" s="236"/>
      <c r="C225" s="236"/>
    </row>
    <row r="226" spans="2:3" ht="15">
      <c r="B226" s="236"/>
      <c r="C226" s="236"/>
    </row>
    <row r="227" spans="2:3" ht="15">
      <c r="B227" s="236"/>
      <c r="C227" s="236"/>
    </row>
    <row r="228" spans="2:3" ht="15">
      <c r="B228" s="236"/>
      <c r="C228" s="236"/>
    </row>
    <row r="229" spans="2:3" ht="15">
      <c r="B229" s="236"/>
      <c r="C229" s="236"/>
    </row>
    <row r="230" spans="2:3" ht="15">
      <c r="B230" s="236"/>
      <c r="C230" s="236"/>
    </row>
    <row r="231" spans="2:3" ht="15">
      <c r="B231" s="236"/>
      <c r="C231" s="236"/>
    </row>
    <row r="232" spans="2:3" ht="15">
      <c r="B232" s="236"/>
      <c r="C232" s="236"/>
    </row>
    <row r="233" spans="2:3" ht="15">
      <c r="B233" s="236"/>
      <c r="C233" s="236"/>
    </row>
    <row r="234" spans="2:3" ht="15">
      <c r="B234" s="236"/>
      <c r="C234" s="236"/>
    </row>
    <row r="235" spans="2:3" ht="15">
      <c r="B235" s="236"/>
      <c r="C235" s="236"/>
    </row>
    <row r="236" spans="2:3" ht="15">
      <c r="B236" s="236"/>
      <c r="C236" s="236"/>
    </row>
    <row r="237" spans="2:3" ht="15">
      <c r="B237" s="236"/>
      <c r="C237" s="236"/>
    </row>
    <row r="238" spans="2:3" ht="15">
      <c r="B238" s="236"/>
      <c r="C238" s="236"/>
    </row>
    <row r="239" spans="2:3" ht="15">
      <c r="B239" s="236"/>
      <c r="C239" s="236"/>
    </row>
    <row r="240" spans="2:3" ht="15">
      <c r="B240" s="236"/>
      <c r="C240" s="236"/>
    </row>
    <row r="241" spans="2:3" ht="15">
      <c r="B241" s="236"/>
      <c r="C241" s="236"/>
    </row>
    <row r="242" spans="2:3" ht="15">
      <c r="B242" s="236"/>
      <c r="C242" s="236"/>
    </row>
    <row r="243" spans="2:3" ht="15">
      <c r="B243" s="236"/>
      <c r="C243" s="236"/>
    </row>
    <row r="244" spans="2:3" ht="15">
      <c r="B244" s="236"/>
      <c r="C244" s="236"/>
    </row>
    <row r="245" spans="2:3" ht="15">
      <c r="B245" s="236"/>
      <c r="C245" s="236"/>
    </row>
    <row r="246" spans="2:3" ht="15">
      <c r="B246" s="236"/>
      <c r="C246" s="236"/>
    </row>
    <row r="247" spans="2:3" ht="15">
      <c r="B247" s="236"/>
      <c r="C247" s="236"/>
    </row>
    <row r="248" spans="2:3" ht="15">
      <c r="B248" s="236"/>
      <c r="C248" s="236"/>
    </row>
    <row r="249" spans="2:3" ht="15">
      <c r="B249" s="236"/>
      <c r="C249" s="236"/>
    </row>
    <row r="250" spans="2:3" ht="15">
      <c r="B250" s="236"/>
      <c r="C250" s="236"/>
    </row>
    <row r="251" spans="2:3" ht="15">
      <c r="B251" s="236"/>
      <c r="C251" s="236"/>
    </row>
    <row r="252" spans="2:3" ht="15">
      <c r="B252" s="236"/>
      <c r="C252" s="236"/>
    </row>
    <row r="253" spans="2:3" ht="15">
      <c r="B253" s="236"/>
      <c r="C253" s="236"/>
    </row>
    <row r="254" spans="2:3" ht="15">
      <c r="B254" s="236"/>
      <c r="C254" s="236"/>
    </row>
    <row r="255" spans="2:3" ht="15">
      <c r="B255" s="236"/>
      <c r="C255" s="236"/>
    </row>
    <row r="256" spans="2:3" ht="15">
      <c r="B256" s="236"/>
      <c r="C256" s="236"/>
    </row>
    <row r="257" spans="2:3" ht="15">
      <c r="B257" s="236"/>
      <c r="C257" s="236"/>
    </row>
    <row r="258" spans="2:3" ht="15">
      <c r="B258" s="236"/>
      <c r="C258" s="236"/>
    </row>
    <row r="259" spans="2:3" ht="15">
      <c r="B259" s="236"/>
      <c r="C259" s="236"/>
    </row>
    <row r="260" spans="2:3" ht="15">
      <c r="B260" s="236"/>
      <c r="C260" s="236"/>
    </row>
    <row r="261" spans="2:3" ht="15">
      <c r="B261" s="236"/>
      <c r="C261" s="236"/>
    </row>
    <row r="262" spans="2:3" ht="15">
      <c r="B262" s="236"/>
      <c r="C262" s="236"/>
    </row>
    <row r="263" spans="2:3" ht="15">
      <c r="B263" s="236"/>
      <c r="C263" s="236"/>
    </row>
    <row r="264" spans="2:3" ht="15">
      <c r="B264" s="236"/>
      <c r="C264" s="236"/>
    </row>
    <row r="265" spans="2:3" ht="15">
      <c r="B265" s="236"/>
      <c r="C265" s="236"/>
    </row>
    <row r="266" spans="2:3" ht="15">
      <c r="B266" s="236"/>
      <c r="C266" s="236"/>
    </row>
    <row r="267" spans="2:3" ht="15">
      <c r="B267" s="236"/>
      <c r="C267" s="236"/>
    </row>
    <row r="268" spans="2:3" ht="15">
      <c r="B268" s="236"/>
      <c r="C268" s="236"/>
    </row>
    <row r="269" spans="2:3" ht="15">
      <c r="B269" s="236"/>
      <c r="C269" s="236"/>
    </row>
    <row r="270" spans="2:3" ht="15">
      <c r="B270" s="236"/>
      <c r="C270" s="236"/>
    </row>
    <row r="271" spans="2:3" ht="15">
      <c r="B271" s="236"/>
      <c r="C271" s="236"/>
    </row>
    <row r="272" spans="2:3" ht="15">
      <c r="B272" s="236"/>
      <c r="C272" s="236"/>
    </row>
    <row r="273" spans="2:3" ht="15">
      <c r="B273" s="236"/>
      <c r="C273" s="236"/>
    </row>
    <row r="274" spans="2:3" ht="15">
      <c r="B274" s="236"/>
      <c r="C274" s="236"/>
    </row>
    <row r="275" spans="2:3" ht="15">
      <c r="B275" s="236"/>
      <c r="C275" s="236"/>
    </row>
    <row r="276" spans="2:3" ht="15">
      <c r="B276" s="236"/>
      <c r="C276" s="236"/>
    </row>
    <row r="277" spans="2:3" ht="15">
      <c r="B277" s="236"/>
      <c r="C277" s="236"/>
    </row>
    <row r="278" spans="2:3" ht="15">
      <c r="B278" s="236"/>
      <c r="C278" s="236"/>
    </row>
    <row r="279" spans="2:3" ht="15">
      <c r="B279" s="236"/>
      <c r="C279" s="236"/>
    </row>
    <row r="280" spans="2:3" ht="15">
      <c r="B280" s="236"/>
      <c r="C280" s="236"/>
    </row>
    <row r="281" spans="2:3" ht="15">
      <c r="B281" s="236"/>
      <c r="C281" s="236"/>
    </row>
    <row r="282" spans="2:3" ht="15">
      <c r="B282" s="236"/>
      <c r="C282" s="236"/>
    </row>
    <row r="283" spans="2:3" ht="15">
      <c r="B283" s="236"/>
      <c r="C283" s="236"/>
    </row>
    <row r="284" spans="2:3" ht="15">
      <c r="B284" s="236"/>
      <c r="C284" s="236"/>
    </row>
    <row r="285" spans="2:3" ht="15">
      <c r="B285" s="236"/>
      <c r="C285" s="236"/>
    </row>
    <row r="286" spans="2:3" ht="15">
      <c r="B286" s="236"/>
      <c r="C286" s="236"/>
    </row>
    <row r="287" spans="2:3" ht="15">
      <c r="B287" s="236"/>
      <c r="C287" s="236"/>
    </row>
    <row r="288" spans="2:3" ht="15">
      <c r="B288" s="236"/>
      <c r="C288" s="236"/>
    </row>
    <row r="289" spans="2:3" ht="15">
      <c r="B289" s="236"/>
      <c r="C289" s="236"/>
    </row>
    <row r="290" spans="2:3" ht="15">
      <c r="B290" s="236"/>
      <c r="C290" s="236"/>
    </row>
    <row r="291" spans="2:3" ht="15">
      <c r="B291" s="236"/>
      <c r="C291" s="236"/>
    </row>
    <row r="292" spans="2:3" ht="15">
      <c r="B292" s="236"/>
      <c r="C292" s="236"/>
    </row>
    <row r="293" spans="2:3" ht="15">
      <c r="B293" s="236"/>
      <c r="C293" s="236"/>
    </row>
    <row r="294" spans="2:3" ht="15">
      <c r="B294" s="236"/>
      <c r="C294" s="236"/>
    </row>
    <row r="295" spans="2:3" ht="15">
      <c r="B295" s="236"/>
      <c r="C295" s="236"/>
    </row>
    <row r="296" spans="2:3" ht="15">
      <c r="B296" s="236"/>
      <c r="C296" s="236"/>
    </row>
    <row r="297" spans="2:3" ht="15">
      <c r="B297" s="236"/>
      <c r="C297" s="236"/>
    </row>
    <row r="298" spans="2:3" ht="15">
      <c r="B298" s="236"/>
      <c r="C298" s="236"/>
    </row>
    <row r="299" spans="2:3" ht="15">
      <c r="B299" s="236"/>
      <c r="C299" s="236"/>
    </row>
  </sheetData>
  <sheetProtection/>
  <mergeCells count="6">
    <mergeCell ref="B8:C8"/>
    <mergeCell ref="B3:C3"/>
    <mergeCell ref="B4:C4"/>
    <mergeCell ref="B5:C5"/>
    <mergeCell ref="B6:C6"/>
    <mergeCell ref="B7:C7"/>
  </mergeCells>
  <printOptions/>
  <pageMargins left="0.75" right="0.38" top="1" bottom="1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F88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1.25390625" style="12" customWidth="1"/>
    <col min="2" max="2" width="73.625" style="5" customWidth="1"/>
    <col min="3" max="3" width="20.875" style="184" customWidth="1"/>
    <col min="4" max="4" width="0.2421875" style="4" customWidth="1"/>
    <col min="5" max="6" width="20.875" style="184" customWidth="1"/>
    <col min="7" max="16384" width="9.125" style="4" customWidth="1"/>
  </cols>
  <sheetData>
    <row r="1" spans="1:6" ht="15">
      <c r="A1" s="43"/>
      <c r="B1" s="428" t="s">
        <v>823</v>
      </c>
      <c r="C1" s="431"/>
      <c r="D1" s="431"/>
      <c r="E1" s="431"/>
      <c r="F1" s="431"/>
    </row>
    <row r="2" spans="1:6" ht="15">
      <c r="A2" s="43"/>
      <c r="B2" s="428" t="s">
        <v>81</v>
      </c>
      <c r="C2" s="431"/>
      <c r="D2" s="431"/>
      <c r="E2" s="431"/>
      <c r="F2" s="431"/>
    </row>
    <row r="3" spans="1:6" ht="12.75" customHeight="1">
      <c r="A3" s="428" t="s">
        <v>80</v>
      </c>
      <c r="B3" s="429"/>
      <c r="C3" s="458"/>
      <c r="D3" s="458"/>
      <c r="E3" s="431"/>
      <c r="F3" s="431"/>
    </row>
    <row r="4" spans="1:6" ht="15">
      <c r="A4" s="428" t="s">
        <v>775</v>
      </c>
      <c r="B4" s="428"/>
      <c r="C4" s="458"/>
      <c r="D4" s="458"/>
      <c r="E4" s="431"/>
      <c r="F4" s="431"/>
    </row>
    <row r="5" spans="1:6" ht="15">
      <c r="A5" s="428" t="s">
        <v>776</v>
      </c>
      <c r="B5" s="428"/>
      <c r="C5" s="458"/>
      <c r="D5" s="458"/>
      <c r="E5" s="431"/>
      <c r="F5" s="431"/>
    </row>
    <row r="6" spans="1:6" ht="18.75" customHeight="1">
      <c r="A6" s="428" t="s">
        <v>757</v>
      </c>
      <c r="B6" s="428"/>
      <c r="C6" s="458"/>
      <c r="D6" s="458"/>
      <c r="E6" s="431"/>
      <c r="F6" s="431"/>
    </row>
    <row r="7" spans="1:6" s="9" customFormat="1" ht="76.5" customHeight="1">
      <c r="A7" s="430" t="s">
        <v>858</v>
      </c>
      <c r="B7" s="430"/>
      <c r="C7" s="430"/>
      <c r="D7" s="431"/>
      <c r="E7" s="431"/>
      <c r="F7" s="431"/>
    </row>
    <row r="8" spans="1:6" ht="25.5" customHeight="1">
      <c r="A8" s="237"/>
      <c r="B8" s="238"/>
      <c r="C8" s="239"/>
      <c r="E8" s="239"/>
      <c r="F8" s="239" t="s">
        <v>270</v>
      </c>
    </row>
    <row r="9" spans="1:6" s="236" customFormat="1" ht="75" customHeight="1">
      <c r="A9" s="194" t="s">
        <v>4</v>
      </c>
      <c r="B9" s="240" t="s">
        <v>62</v>
      </c>
      <c r="C9" s="188" t="s">
        <v>861</v>
      </c>
      <c r="E9" s="188" t="s">
        <v>860</v>
      </c>
      <c r="F9" s="188" t="s">
        <v>859</v>
      </c>
    </row>
    <row r="10" spans="1:6" s="9" customFormat="1" ht="15.75">
      <c r="A10" s="188" t="s">
        <v>63</v>
      </c>
      <c r="B10" s="241" t="s">
        <v>122</v>
      </c>
      <c r="C10" s="242"/>
      <c r="E10" s="242"/>
      <c r="F10" s="242"/>
    </row>
    <row r="11" spans="1:6" s="9" customFormat="1" ht="33" customHeight="1">
      <c r="A11" s="188" t="s">
        <v>64</v>
      </c>
      <c r="B11" s="243" t="s">
        <v>65</v>
      </c>
      <c r="C11" s="245"/>
      <c r="E11" s="245"/>
      <c r="F11" s="245"/>
    </row>
    <row r="12" spans="1:6" ht="40.5" customHeight="1">
      <c r="A12" s="202" t="s">
        <v>28</v>
      </c>
      <c r="B12" s="207" t="s">
        <v>125</v>
      </c>
      <c r="C12" s="244">
        <v>100</v>
      </c>
      <c r="E12" s="244">
        <v>100</v>
      </c>
      <c r="F12" s="244">
        <v>100</v>
      </c>
    </row>
    <row r="13" spans="1:6" s="184" customFormat="1" ht="14.25">
      <c r="A13" s="246"/>
      <c r="B13" s="7"/>
      <c r="C13" s="33"/>
      <c r="E13" s="33"/>
      <c r="F13" s="33"/>
    </row>
    <row r="14" spans="1:6" s="184" customFormat="1" ht="14.25">
      <c r="A14" s="247"/>
      <c r="B14" s="7"/>
      <c r="C14" s="33"/>
      <c r="E14" s="33"/>
      <c r="F14" s="33"/>
    </row>
    <row r="15" spans="1:6" ht="14.25">
      <c r="A15" s="248"/>
      <c r="B15" s="8"/>
      <c r="C15" s="33"/>
      <c r="E15" s="33"/>
      <c r="F15" s="33"/>
    </row>
    <row r="16" spans="1:6" ht="15.75">
      <c r="A16" s="249"/>
      <c r="B16" s="8"/>
      <c r="C16" s="33"/>
      <c r="E16" s="33"/>
      <c r="F16" s="33"/>
    </row>
    <row r="17" spans="1:6" ht="14.25">
      <c r="A17" s="8"/>
      <c r="B17" s="8"/>
      <c r="C17" s="33"/>
      <c r="E17" s="33"/>
      <c r="F17" s="33"/>
    </row>
    <row r="18" spans="1:6" ht="14.25">
      <c r="A18" s="248"/>
      <c r="B18" s="8"/>
      <c r="C18" s="33"/>
      <c r="E18" s="33"/>
      <c r="F18" s="33"/>
    </row>
    <row r="19" spans="1:6" ht="14.25">
      <c r="A19" s="248"/>
      <c r="B19" s="8"/>
      <c r="C19" s="33"/>
      <c r="E19" s="33"/>
      <c r="F19" s="33"/>
    </row>
    <row r="20" spans="1:6" ht="14.25">
      <c r="A20" s="248"/>
      <c r="B20" s="8"/>
      <c r="C20" s="33"/>
      <c r="E20" s="33"/>
      <c r="F20" s="33"/>
    </row>
    <row r="21" spans="1:6" ht="14.25">
      <c r="A21" s="248"/>
      <c r="B21" s="8"/>
      <c r="C21" s="33"/>
      <c r="E21" s="33"/>
      <c r="F21" s="33"/>
    </row>
    <row r="22" spans="1:6" ht="14.25">
      <c r="A22" s="248"/>
      <c r="B22" s="8"/>
      <c r="C22" s="33"/>
      <c r="E22" s="33"/>
      <c r="F22" s="33"/>
    </row>
    <row r="23" spans="1:6" ht="14.25">
      <c r="A23" s="248"/>
      <c r="B23" s="8"/>
      <c r="C23" s="33"/>
      <c r="E23" s="33"/>
      <c r="F23" s="33"/>
    </row>
    <row r="24" spans="1:6" ht="14.25">
      <c r="A24" s="248"/>
      <c r="B24" s="8"/>
      <c r="C24" s="33"/>
      <c r="E24" s="33"/>
      <c r="F24" s="33"/>
    </row>
    <row r="25" spans="1:6" ht="14.25">
      <c r="A25" s="248"/>
      <c r="B25" s="8"/>
      <c r="C25" s="7"/>
      <c r="E25" s="7"/>
      <c r="F25" s="7"/>
    </row>
    <row r="26" spans="1:6" ht="14.25">
      <c r="A26" s="248"/>
      <c r="B26" s="8"/>
      <c r="C26" s="7"/>
      <c r="E26" s="7"/>
      <c r="F26" s="7"/>
    </row>
    <row r="27" spans="1:6" ht="14.25">
      <c r="A27" s="248"/>
      <c r="B27" s="8"/>
      <c r="C27" s="7"/>
      <c r="E27" s="7"/>
      <c r="F27" s="7"/>
    </row>
    <row r="28" spans="1:6" ht="14.25">
      <c r="A28" s="248"/>
      <c r="B28" s="8"/>
      <c r="C28" s="7"/>
      <c r="E28" s="7"/>
      <c r="F28" s="7"/>
    </row>
    <row r="29" spans="1:6" ht="14.25">
      <c r="A29" s="248"/>
      <c r="B29" s="8"/>
      <c r="C29" s="7"/>
      <c r="E29" s="7"/>
      <c r="F29" s="7"/>
    </row>
    <row r="30" spans="1:6" ht="14.25">
      <c r="A30" s="248"/>
      <c r="B30" s="8"/>
      <c r="C30" s="7"/>
      <c r="E30" s="7"/>
      <c r="F30" s="7"/>
    </row>
    <row r="31" spans="1:6" ht="14.25">
      <c r="A31" s="248"/>
      <c r="B31" s="8"/>
      <c r="C31" s="7"/>
      <c r="E31" s="7"/>
      <c r="F31" s="7"/>
    </row>
    <row r="32" spans="1:6" ht="14.25">
      <c r="A32" s="248"/>
      <c r="B32" s="8"/>
      <c r="C32" s="7"/>
      <c r="E32" s="7"/>
      <c r="F32" s="7"/>
    </row>
    <row r="33" spans="1:6" ht="14.25">
      <c r="A33" s="248"/>
      <c r="B33" s="8"/>
      <c r="C33" s="7"/>
      <c r="E33" s="7"/>
      <c r="F33" s="7"/>
    </row>
    <row r="34" spans="1:6" ht="14.25">
      <c r="A34" s="248"/>
      <c r="B34" s="8"/>
      <c r="C34" s="7"/>
      <c r="E34" s="7"/>
      <c r="F34" s="7"/>
    </row>
    <row r="35" spans="1:6" ht="14.25">
      <c r="A35" s="248"/>
      <c r="B35" s="8"/>
      <c r="C35" s="7"/>
      <c r="E35" s="7"/>
      <c r="F35" s="7"/>
    </row>
    <row r="36" spans="1:6" ht="14.25">
      <c r="A36" s="248"/>
      <c r="B36" s="8"/>
      <c r="C36" s="7"/>
      <c r="E36" s="7"/>
      <c r="F36" s="7"/>
    </row>
    <row r="37" spans="1:6" ht="14.25">
      <c r="A37" s="248"/>
      <c r="B37" s="8"/>
      <c r="C37" s="7"/>
      <c r="E37" s="7"/>
      <c r="F37" s="7"/>
    </row>
    <row r="38" spans="1:6" ht="14.25">
      <c r="A38" s="248"/>
      <c r="B38" s="8"/>
      <c r="C38" s="7"/>
      <c r="E38" s="7"/>
      <c r="F38" s="7"/>
    </row>
    <row r="39" spans="1:6" ht="14.25">
      <c r="A39" s="248"/>
      <c r="B39" s="8"/>
      <c r="C39" s="7"/>
      <c r="E39" s="7"/>
      <c r="F39" s="7"/>
    </row>
    <row r="40" spans="1:6" ht="14.25">
      <c r="A40" s="248"/>
      <c r="B40" s="8"/>
      <c r="C40" s="7"/>
      <c r="E40" s="7"/>
      <c r="F40" s="7"/>
    </row>
    <row r="41" spans="1:6" ht="14.25">
      <c r="A41" s="248"/>
      <c r="B41" s="8"/>
      <c r="C41" s="7"/>
      <c r="E41" s="7"/>
      <c r="F41" s="7"/>
    </row>
    <row r="42" spans="1:6" ht="14.25">
      <c r="A42" s="248"/>
      <c r="B42" s="8"/>
      <c r="C42" s="7"/>
      <c r="E42" s="7"/>
      <c r="F42" s="7"/>
    </row>
    <row r="43" spans="1:6" ht="14.25">
      <c r="A43" s="248"/>
      <c r="B43" s="8"/>
      <c r="C43" s="7"/>
      <c r="E43" s="7"/>
      <c r="F43" s="7"/>
    </row>
    <row r="44" spans="1:6" ht="14.25">
      <c r="A44" s="248"/>
      <c r="B44" s="8"/>
      <c r="C44" s="7"/>
      <c r="E44" s="7"/>
      <c r="F44" s="7"/>
    </row>
    <row r="45" spans="1:6" ht="14.25">
      <c r="A45" s="248"/>
      <c r="B45" s="8"/>
      <c r="C45" s="7"/>
      <c r="E45" s="7"/>
      <c r="F45" s="7"/>
    </row>
    <row r="46" spans="1:6" ht="14.25">
      <c r="A46" s="248"/>
      <c r="B46" s="8"/>
      <c r="C46" s="7"/>
      <c r="E46" s="7"/>
      <c r="F46" s="7"/>
    </row>
    <row r="47" spans="1:6" ht="14.25">
      <c r="A47" s="248"/>
      <c r="B47" s="8"/>
      <c r="C47" s="7"/>
      <c r="E47" s="7"/>
      <c r="F47" s="7"/>
    </row>
    <row r="48" spans="1:6" ht="14.25">
      <c r="A48" s="248"/>
      <c r="B48" s="8"/>
      <c r="C48" s="7"/>
      <c r="E48" s="7"/>
      <c r="F48" s="7"/>
    </row>
    <row r="49" spans="1:6" ht="14.25">
      <c r="A49" s="248"/>
      <c r="B49" s="8"/>
      <c r="C49" s="7"/>
      <c r="E49" s="7"/>
      <c r="F49" s="7"/>
    </row>
    <row r="50" spans="1:6" ht="14.25">
      <c r="A50" s="248"/>
      <c r="B50" s="8"/>
      <c r="C50" s="7"/>
      <c r="E50" s="7"/>
      <c r="F50" s="7"/>
    </row>
    <row r="51" spans="1:6" ht="14.25">
      <c r="A51" s="248"/>
      <c r="B51" s="8"/>
      <c r="C51" s="7"/>
      <c r="E51" s="7"/>
      <c r="F51" s="7"/>
    </row>
    <row r="52" spans="1:6" ht="14.25">
      <c r="A52" s="248"/>
      <c r="B52" s="8"/>
      <c r="C52" s="7"/>
      <c r="E52" s="7"/>
      <c r="F52" s="7"/>
    </row>
    <row r="53" spans="1:6" ht="14.25">
      <c r="A53" s="248"/>
      <c r="B53" s="8"/>
      <c r="C53" s="7"/>
      <c r="E53" s="7"/>
      <c r="F53" s="7"/>
    </row>
    <row r="54" spans="1:6" ht="14.25">
      <c r="A54" s="248"/>
      <c r="B54" s="8"/>
      <c r="C54" s="7"/>
      <c r="E54" s="7"/>
      <c r="F54" s="7"/>
    </row>
    <row r="55" spans="1:6" ht="14.25">
      <c r="A55" s="248"/>
      <c r="B55" s="8"/>
      <c r="C55" s="7"/>
      <c r="E55" s="7"/>
      <c r="F55" s="7"/>
    </row>
    <row r="56" spans="1:6" ht="14.25">
      <c r="A56" s="248"/>
      <c r="B56" s="8"/>
      <c r="C56" s="7"/>
      <c r="E56" s="7"/>
      <c r="F56" s="7"/>
    </row>
    <row r="57" spans="1:6" ht="14.25">
      <c r="A57" s="248"/>
      <c r="B57" s="8"/>
      <c r="C57" s="7"/>
      <c r="E57" s="7"/>
      <c r="F57" s="7"/>
    </row>
    <row r="58" spans="1:6" ht="14.25">
      <c r="A58" s="248"/>
      <c r="B58" s="8"/>
      <c r="C58" s="7"/>
      <c r="E58" s="7"/>
      <c r="F58" s="7"/>
    </row>
    <row r="59" spans="1:6" ht="14.25">
      <c r="A59" s="248"/>
      <c r="B59" s="8"/>
      <c r="C59" s="7"/>
      <c r="E59" s="7"/>
      <c r="F59" s="7"/>
    </row>
    <row r="60" spans="1:6" ht="14.25">
      <c r="A60" s="248"/>
      <c r="B60" s="8"/>
      <c r="C60" s="7"/>
      <c r="E60" s="7"/>
      <c r="F60" s="7"/>
    </row>
    <row r="61" spans="1:6" ht="14.25">
      <c r="A61" s="248"/>
      <c r="B61" s="8"/>
      <c r="C61" s="7"/>
      <c r="E61" s="7"/>
      <c r="F61" s="7"/>
    </row>
    <row r="62" spans="1:6" ht="14.25">
      <c r="A62" s="248"/>
      <c r="B62" s="8"/>
      <c r="C62" s="7"/>
      <c r="E62" s="7"/>
      <c r="F62" s="7"/>
    </row>
    <row r="63" spans="1:6" ht="14.25">
      <c r="A63" s="248"/>
      <c r="B63" s="8"/>
      <c r="C63" s="7"/>
      <c r="E63" s="7"/>
      <c r="F63" s="7"/>
    </row>
    <row r="64" spans="1:6" ht="14.25">
      <c r="A64" s="248"/>
      <c r="B64" s="8"/>
      <c r="C64" s="7"/>
      <c r="E64" s="7"/>
      <c r="F64" s="7"/>
    </row>
    <row r="65" spans="1:6" ht="14.25">
      <c r="A65" s="248"/>
      <c r="B65" s="8"/>
      <c r="C65" s="7"/>
      <c r="E65" s="7"/>
      <c r="F65" s="7"/>
    </row>
    <row r="66" spans="1:6" ht="14.25">
      <c r="A66" s="248"/>
      <c r="B66" s="8"/>
      <c r="C66" s="7"/>
      <c r="E66" s="7"/>
      <c r="F66" s="7"/>
    </row>
    <row r="67" spans="1:6" ht="14.25">
      <c r="A67" s="248"/>
      <c r="B67" s="8"/>
      <c r="C67" s="7"/>
      <c r="E67" s="7"/>
      <c r="F67" s="7"/>
    </row>
    <row r="68" spans="1:6" ht="14.25">
      <c r="A68" s="248"/>
      <c r="B68" s="8"/>
      <c r="C68" s="7"/>
      <c r="E68" s="7"/>
      <c r="F68" s="7"/>
    </row>
    <row r="69" spans="1:6" ht="14.25">
      <c r="A69" s="248"/>
      <c r="B69" s="8"/>
      <c r="C69" s="7"/>
      <c r="E69" s="7"/>
      <c r="F69" s="7"/>
    </row>
    <row r="70" spans="1:6" ht="14.25">
      <c r="A70" s="248"/>
      <c r="B70" s="8"/>
      <c r="C70" s="7"/>
      <c r="E70" s="7"/>
      <c r="F70" s="7"/>
    </row>
    <row r="71" spans="1:6" ht="14.25">
      <c r="A71" s="248"/>
      <c r="B71" s="8"/>
      <c r="C71" s="7"/>
      <c r="E71" s="7"/>
      <c r="F71" s="7"/>
    </row>
    <row r="72" spans="1:6" ht="14.25">
      <c r="A72" s="248"/>
      <c r="B72" s="8"/>
      <c r="C72" s="7"/>
      <c r="E72" s="7"/>
      <c r="F72" s="7"/>
    </row>
    <row r="73" spans="1:6" ht="14.25">
      <c r="A73" s="248"/>
      <c r="B73" s="8"/>
      <c r="C73" s="7"/>
      <c r="E73" s="7"/>
      <c r="F73" s="7"/>
    </row>
    <row r="74" spans="1:6" ht="14.25">
      <c r="A74" s="248"/>
      <c r="B74" s="8"/>
      <c r="C74" s="7"/>
      <c r="E74" s="7"/>
      <c r="F74" s="7"/>
    </row>
    <row r="75" spans="1:6" ht="14.25">
      <c r="A75" s="248"/>
      <c r="B75" s="8"/>
      <c r="C75" s="7"/>
      <c r="E75" s="7"/>
      <c r="F75" s="7"/>
    </row>
    <row r="76" spans="1:6" ht="14.25">
      <c r="A76" s="248"/>
      <c r="B76" s="8"/>
      <c r="C76" s="7"/>
      <c r="E76" s="7"/>
      <c r="F76" s="7"/>
    </row>
    <row r="77" spans="1:6" ht="14.25">
      <c r="A77" s="248"/>
      <c r="B77" s="8"/>
      <c r="C77" s="7"/>
      <c r="E77" s="7"/>
      <c r="F77" s="7"/>
    </row>
    <row r="78" spans="1:6" ht="14.25">
      <c r="A78" s="248"/>
      <c r="B78" s="8"/>
      <c r="C78" s="7"/>
      <c r="E78" s="7"/>
      <c r="F78" s="7"/>
    </row>
    <row r="79" spans="1:6" ht="14.25">
      <c r="A79" s="248"/>
      <c r="B79" s="8"/>
      <c r="C79" s="7"/>
      <c r="E79" s="7"/>
      <c r="F79" s="7"/>
    </row>
    <row r="80" spans="1:6" ht="14.25">
      <c r="A80" s="248"/>
      <c r="B80" s="8"/>
      <c r="C80" s="7"/>
      <c r="E80" s="7"/>
      <c r="F80" s="7"/>
    </row>
    <row r="81" spans="1:6" ht="14.25">
      <c r="A81" s="248"/>
      <c r="B81" s="8"/>
      <c r="C81" s="7"/>
      <c r="E81" s="7"/>
      <c r="F81" s="7"/>
    </row>
    <row r="82" spans="1:6" ht="14.25">
      <c r="A82" s="248"/>
      <c r="B82" s="8"/>
      <c r="C82" s="7"/>
      <c r="E82" s="7"/>
      <c r="F82" s="7"/>
    </row>
    <row r="83" spans="1:6" ht="14.25">
      <c r="A83" s="248"/>
      <c r="B83" s="8"/>
      <c r="C83" s="7"/>
      <c r="E83" s="7"/>
      <c r="F83" s="7"/>
    </row>
    <row r="84" spans="1:6" ht="14.25">
      <c r="A84" s="248"/>
      <c r="B84" s="8"/>
      <c r="C84" s="7"/>
      <c r="E84" s="7"/>
      <c r="F84" s="7"/>
    </row>
    <row r="85" spans="1:6" ht="14.25">
      <c r="A85" s="248"/>
      <c r="B85" s="8"/>
      <c r="C85" s="7"/>
      <c r="E85" s="7"/>
      <c r="F85" s="7"/>
    </row>
    <row r="86" spans="1:6" ht="14.25">
      <c r="A86" s="248"/>
      <c r="B86" s="8"/>
      <c r="C86" s="7"/>
      <c r="E86" s="7"/>
      <c r="F86" s="7"/>
    </row>
    <row r="87" spans="1:6" ht="14.25">
      <c r="A87" s="248"/>
      <c r="B87" s="8"/>
      <c r="C87" s="7"/>
      <c r="E87" s="7"/>
      <c r="F87" s="7"/>
    </row>
    <row r="88" spans="1:6" ht="14.25">
      <c r="A88" s="248"/>
      <c r="B88" s="8"/>
      <c r="C88" s="7"/>
      <c r="E88" s="7"/>
      <c r="F88" s="7"/>
    </row>
    <row r="89" spans="1:6" ht="14.25">
      <c r="A89" s="248"/>
      <c r="B89" s="8"/>
      <c r="C89" s="7"/>
      <c r="E89" s="7"/>
      <c r="F89" s="7"/>
    </row>
    <row r="90" spans="1:6" ht="14.25">
      <c r="A90" s="248"/>
      <c r="B90" s="8"/>
      <c r="C90" s="7"/>
      <c r="E90" s="7"/>
      <c r="F90" s="7"/>
    </row>
    <row r="91" spans="1:6" ht="14.25">
      <c r="A91" s="248"/>
      <c r="B91" s="8"/>
      <c r="C91" s="7"/>
      <c r="E91" s="7"/>
      <c r="F91" s="7"/>
    </row>
    <row r="92" spans="1:6" ht="14.25">
      <c r="A92" s="248"/>
      <c r="B92" s="8"/>
      <c r="C92" s="7"/>
      <c r="E92" s="7"/>
      <c r="F92" s="7"/>
    </row>
    <row r="93" spans="1:6" ht="14.25">
      <c r="A93" s="248"/>
      <c r="B93" s="8"/>
      <c r="C93" s="7"/>
      <c r="E93" s="7"/>
      <c r="F93" s="7"/>
    </row>
    <row r="94" spans="1:6" ht="14.25">
      <c r="A94" s="248"/>
      <c r="B94" s="8"/>
      <c r="C94" s="7"/>
      <c r="E94" s="7"/>
      <c r="F94" s="7"/>
    </row>
    <row r="95" spans="1:6" ht="14.25">
      <c r="A95" s="248"/>
      <c r="B95" s="8"/>
      <c r="C95" s="7"/>
      <c r="E95" s="7"/>
      <c r="F95" s="7"/>
    </row>
    <row r="96" spans="1:6" ht="14.25">
      <c r="A96" s="248"/>
      <c r="B96" s="8"/>
      <c r="C96" s="7"/>
      <c r="E96" s="7"/>
      <c r="F96" s="7"/>
    </row>
    <row r="97" spans="1:6" ht="14.25">
      <c r="A97" s="248"/>
      <c r="B97" s="8"/>
      <c r="C97" s="7"/>
      <c r="E97" s="7"/>
      <c r="F97" s="7"/>
    </row>
    <row r="98" spans="1:6" ht="14.25">
      <c r="A98" s="248"/>
      <c r="B98" s="8"/>
      <c r="C98" s="7"/>
      <c r="E98" s="7"/>
      <c r="F98" s="7"/>
    </row>
    <row r="99" spans="1:6" ht="14.25">
      <c r="A99" s="248"/>
      <c r="B99" s="8"/>
      <c r="C99" s="7"/>
      <c r="E99" s="7"/>
      <c r="F99" s="7"/>
    </row>
    <row r="100" spans="1:6" ht="14.25">
      <c r="A100" s="248"/>
      <c r="B100" s="8"/>
      <c r="C100" s="7"/>
      <c r="E100" s="7"/>
      <c r="F100" s="7"/>
    </row>
    <row r="101" spans="1:6" ht="14.25">
      <c r="A101" s="248"/>
      <c r="B101" s="8"/>
      <c r="C101" s="7"/>
      <c r="E101" s="7"/>
      <c r="F101" s="7"/>
    </row>
    <row r="102" spans="1:6" ht="14.25">
      <c r="A102" s="248"/>
      <c r="B102" s="8"/>
      <c r="C102" s="7"/>
      <c r="E102" s="7"/>
      <c r="F102" s="7"/>
    </row>
    <row r="103" spans="1:6" ht="14.25">
      <c r="A103" s="248"/>
      <c r="B103" s="8"/>
      <c r="C103" s="7"/>
      <c r="E103" s="7"/>
      <c r="F103" s="7"/>
    </row>
    <row r="104" spans="1:6" ht="14.25">
      <c r="A104" s="248"/>
      <c r="C104" s="7"/>
      <c r="E104" s="7"/>
      <c r="F104" s="7"/>
    </row>
    <row r="105" spans="1:6" ht="14.25">
      <c r="A105" s="248"/>
      <c r="C105" s="7"/>
      <c r="E105" s="7"/>
      <c r="F105" s="7"/>
    </row>
    <row r="106" spans="1:6" ht="14.25">
      <c r="A106" s="248"/>
      <c r="C106" s="7"/>
      <c r="E106" s="7"/>
      <c r="F106" s="7"/>
    </row>
    <row r="107" spans="1:6" ht="14.25">
      <c r="A107" s="248"/>
      <c r="C107" s="7"/>
      <c r="E107" s="7"/>
      <c r="F107" s="7"/>
    </row>
    <row r="108" spans="1:6" ht="14.25">
      <c r="A108" s="248"/>
      <c r="C108" s="7"/>
      <c r="E108" s="7"/>
      <c r="F108" s="7"/>
    </row>
    <row r="109" spans="1:6" ht="14.25">
      <c r="A109" s="248"/>
      <c r="C109" s="7"/>
      <c r="E109" s="7"/>
      <c r="F109" s="7"/>
    </row>
    <row r="110" spans="1:6" ht="14.25">
      <c r="A110" s="248"/>
      <c r="C110" s="7"/>
      <c r="E110" s="7"/>
      <c r="F110" s="7"/>
    </row>
    <row r="111" spans="1:6" ht="14.25">
      <c r="A111" s="248"/>
      <c r="C111" s="7"/>
      <c r="E111" s="7"/>
      <c r="F111" s="7"/>
    </row>
    <row r="112" spans="1:6" ht="14.25">
      <c r="A112" s="248"/>
      <c r="C112" s="7"/>
      <c r="E112" s="7"/>
      <c r="F112" s="7"/>
    </row>
    <row r="113" spans="1:6" ht="14.25">
      <c r="A113" s="248"/>
      <c r="C113" s="7"/>
      <c r="E113" s="7"/>
      <c r="F113" s="7"/>
    </row>
    <row r="114" spans="1:6" ht="14.25">
      <c r="A114" s="248"/>
      <c r="C114" s="7"/>
      <c r="E114" s="7"/>
      <c r="F114" s="7"/>
    </row>
    <row r="115" spans="1:6" ht="14.25">
      <c r="A115" s="248"/>
      <c r="C115" s="7"/>
      <c r="E115" s="7"/>
      <c r="F115" s="7"/>
    </row>
    <row r="116" spans="1:6" ht="14.25">
      <c r="A116" s="248"/>
      <c r="C116" s="7"/>
      <c r="E116" s="7"/>
      <c r="F116" s="7"/>
    </row>
    <row r="117" spans="1:6" ht="14.25">
      <c r="A117" s="248"/>
      <c r="C117" s="7"/>
      <c r="E117" s="7"/>
      <c r="F117" s="7"/>
    </row>
    <row r="118" spans="1:6" ht="14.25">
      <c r="A118" s="248"/>
      <c r="C118" s="7"/>
      <c r="E118" s="7"/>
      <c r="F118" s="7"/>
    </row>
    <row r="119" spans="1:6" ht="14.25">
      <c r="A119" s="248"/>
      <c r="C119" s="7"/>
      <c r="E119" s="7"/>
      <c r="F119" s="7"/>
    </row>
    <row r="120" spans="1:6" ht="14.25">
      <c r="A120" s="248"/>
      <c r="C120" s="7"/>
      <c r="E120" s="7"/>
      <c r="F120" s="7"/>
    </row>
    <row r="121" spans="1:6" ht="14.25">
      <c r="A121" s="248"/>
      <c r="C121" s="7"/>
      <c r="E121" s="7"/>
      <c r="F121" s="7"/>
    </row>
    <row r="122" spans="1:6" ht="14.25">
      <c r="A122" s="248"/>
      <c r="C122" s="7"/>
      <c r="E122" s="7"/>
      <c r="F122" s="7"/>
    </row>
    <row r="123" spans="1:6" ht="14.25">
      <c r="A123" s="248"/>
      <c r="C123" s="7"/>
      <c r="E123" s="7"/>
      <c r="F123" s="7"/>
    </row>
    <row r="124" spans="1:6" ht="14.25">
      <c r="A124" s="248"/>
      <c r="C124" s="7"/>
      <c r="E124" s="7"/>
      <c r="F124" s="7"/>
    </row>
    <row r="125" spans="1:6" ht="14.25">
      <c r="A125" s="248"/>
      <c r="C125" s="7"/>
      <c r="E125" s="7"/>
      <c r="F125" s="7"/>
    </row>
    <row r="126" spans="1:6" ht="14.25">
      <c r="A126" s="248"/>
      <c r="C126" s="7"/>
      <c r="E126" s="7"/>
      <c r="F126" s="7"/>
    </row>
    <row r="127" spans="1:6" ht="14.25">
      <c r="A127" s="248"/>
      <c r="C127" s="7"/>
      <c r="E127" s="7"/>
      <c r="F127" s="7"/>
    </row>
    <row r="128" spans="1:6" ht="14.25">
      <c r="A128" s="248"/>
      <c r="C128" s="7"/>
      <c r="E128" s="7"/>
      <c r="F128" s="7"/>
    </row>
    <row r="129" spans="1:6" ht="14.25">
      <c r="A129" s="248"/>
      <c r="C129" s="7"/>
      <c r="E129" s="7"/>
      <c r="F129" s="7"/>
    </row>
    <row r="130" spans="1:6" ht="14.25">
      <c r="A130" s="248"/>
      <c r="C130" s="7"/>
      <c r="E130" s="7"/>
      <c r="F130" s="7"/>
    </row>
    <row r="131" spans="1:6" ht="14.25">
      <c r="A131" s="248"/>
      <c r="C131" s="7"/>
      <c r="E131" s="7"/>
      <c r="F131" s="7"/>
    </row>
    <row r="132" spans="1:6" ht="14.25">
      <c r="A132" s="248"/>
      <c r="C132" s="7"/>
      <c r="E132" s="7"/>
      <c r="F132" s="7"/>
    </row>
    <row r="133" spans="1:6" ht="14.25">
      <c r="A133" s="248"/>
      <c r="C133" s="7"/>
      <c r="E133" s="7"/>
      <c r="F133" s="7"/>
    </row>
    <row r="134" spans="1:6" ht="14.25">
      <c r="A134" s="248"/>
      <c r="C134" s="7"/>
      <c r="E134" s="7"/>
      <c r="F134" s="7"/>
    </row>
    <row r="135" spans="1:6" ht="14.25">
      <c r="A135" s="248"/>
      <c r="C135" s="7"/>
      <c r="E135" s="7"/>
      <c r="F135" s="7"/>
    </row>
    <row r="136" spans="1:6" ht="14.25">
      <c r="A136" s="248"/>
      <c r="C136" s="7"/>
      <c r="E136" s="7"/>
      <c r="F136" s="7"/>
    </row>
    <row r="137" spans="1:6" ht="14.25">
      <c r="A137" s="248"/>
      <c r="C137" s="7"/>
      <c r="E137" s="7"/>
      <c r="F137" s="7"/>
    </row>
    <row r="138" spans="1:6" ht="14.25">
      <c r="A138" s="248"/>
      <c r="C138" s="7"/>
      <c r="E138" s="7"/>
      <c r="F138" s="7"/>
    </row>
    <row r="139" spans="1:6" ht="14.25">
      <c r="A139" s="248"/>
      <c r="C139" s="7"/>
      <c r="E139" s="7"/>
      <c r="F139" s="7"/>
    </row>
    <row r="140" spans="1:6" ht="14.25">
      <c r="A140" s="248"/>
      <c r="C140" s="7"/>
      <c r="E140" s="7"/>
      <c r="F140" s="7"/>
    </row>
    <row r="141" spans="1:6" ht="14.25">
      <c r="A141" s="248"/>
      <c r="C141" s="7"/>
      <c r="E141" s="7"/>
      <c r="F141" s="7"/>
    </row>
    <row r="142" spans="1:6" ht="14.25">
      <c r="A142" s="248"/>
      <c r="C142" s="7"/>
      <c r="E142" s="7"/>
      <c r="F142" s="7"/>
    </row>
    <row r="143" spans="1:6" ht="14.25">
      <c r="A143" s="248"/>
      <c r="C143" s="7"/>
      <c r="E143" s="7"/>
      <c r="F143" s="7"/>
    </row>
    <row r="144" spans="1:6" ht="14.25">
      <c r="A144" s="248"/>
      <c r="C144" s="7"/>
      <c r="E144" s="7"/>
      <c r="F144" s="7"/>
    </row>
    <row r="145" spans="1:6" ht="14.25">
      <c r="A145" s="248"/>
      <c r="C145" s="7"/>
      <c r="E145" s="7"/>
      <c r="F145" s="7"/>
    </row>
    <row r="146" spans="1:6" ht="14.25">
      <c r="A146" s="248"/>
      <c r="C146" s="7"/>
      <c r="E146" s="7"/>
      <c r="F146" s="7"/>
    </row>
    <row r="147" spans="1:6" ht="14.25">
      <c r="A147" s="248"/>
      <c r="C147" s="7"/>
      <c r="E147" s="7"/>
      <c r="F147" s="7"/>
    </row>
    <row r="148" spans="1:6" ht="14.25">
      <c r="A148" s="248"/>
      <c r="C148" s="7"/>
      <c r="E148" s="7"/>
      <c r="F148" s="7"/>
    </row>
    <row r="149" spans="1:6" ht="14.25">
      <c r="A149" s="248"/>
      <c r="C149" s="7"/>
      <c r="E149" s="7"/>
      <c r="F149" s="7"/>
    </row>
    <row r="150" spans="1:6" ht="14.25">
      <c r="A150" s="248"/>
      <c r="C150" s="7"/>
      <c r="E150" s="7"/>
      <c r="F150" s="7"/>
    </row>
    <row r="151" spans="1:6" ht="14.25">
      <c r="A151" s="248"/>
      <c r="C151" s="7"/>
      <c r="E151" s="7"/>
      <c r="F151" s="7"/>
    </row>
    <row r="152" spans="1:6" ht="14.25">
      <c r="A152" s="248"/>
      <c r="C152" s="7"/>
      <c r="E152" s="7"/>
      <c r="F152" s="7"/>
    </row>
    <row r="153" spans="1:6" ht="14.25">
      <c r="A153" s="248"/>
      <c r="C153" s="7"/>
      <c r="E153" s="7"/>
      <c r="F153" s="7"/>
    </row>
    <row r="154" spans="1:6" ht="14.25">
      <c r="A154" s="248"/>
      <c r="C154" s="7"/>
      <c r="E154" s="7"/>
      <c r="F154" s="7"/>
    </row>
    <row r="155" spans="1:6" ht="14.25">
      <c r="A155" s="248"/>
      <c r="C155" s="7"/>
      <c r="E155" s="7"/>
      <c r="F155" s="7"/>
    </row>
    <row r="156" spans="1:6" ht="14.25">
      <c r="A156" s="248"/>
      <c r="C156" s="7"/>
      <c r="E156" s="7"/>
      <c r="F156" s="7"/>
    </row>
    <row r="157" spans="1:6" ht="14.25">
      <c r="A157" s="248"/>
      <c r="C157" s="7"/>
      <c r="E157" s="7"/>
      <c r="F157" s="7"/>
    </row>
    <row r="158" spans="1:6" ht="14.25">
      <c r="A158" s="248"/>
      <c r="C158" s="7"/>
      <c r="E158" s="7"/>
      <c r="F158" s="7"/>
    </row>
    <row r="159" spans="1:6" ht="14.25">
      <c r="A159" s="248"/>
      <c r="C159" s="7"/>
      <c r="E159" s="7"/>
      <c r="F159" s="7"/>
    </row>
    <row r="160" spans="1:6" ht="14.25">
      <c r="A160" s="248"/>
      <c r="C160" s="7"/>
      <c r="E160" s="7"/>
      <c r="F160" s="7"/>
    </row>
    <row r="161" spans="1:6" ht="14.25">
      <c r="A161" s="248"/>
      <c r="C161" s="7"/>
      <c r="E161" s="7"/>
      <c r="F161" s="7"/>
    </row>
    <row r="162" spans="1:6" ht="14.25">
      <c r="A162" s="248"/>
      <c r="C162" s="7"/>
      <c r="E162" s="7"/>
      <c r="F162" s="7"/>
    </row>
    <row r="163" spans="1:6" ht="14.25">
      <c r="A163" s="248"/>
      <c r="C163" s="7"/>
      <c r="E163" s="7"/>
      <c r="F163" s="7"/>
    </row>
    <row r="164" spans="1:6" ht="14.25">
      <c r="A164" s="248"/>
      <c r="C164" s="7"/>
      <c r="E164" s="7"/>
      <c r="F164" s="7"/>
    </row>
    <row r="165" spans="1:6" ht="14.25">
      <c r="A165" s="248"/>
      <c r="C165" s="7"/>
      <c r="E165" s="7"/>
      <c r="F165" s="7"/>
    </row>
    <row r="166" spans="1:6" ht="14.25">
      <c r="A166" s="248"/>
      <c r="C166" s="7"/>
      <c r="E166" s="7"/>
      <c r="F166" s="7"/>
    </row>
    <row r="167" spans="1:6" ht="14.25">
      <c r="A167" s="248"/>
      <c r="C167" s="7"/>
      <c r="E167" s="7"/>
      <c r="F167" s="7"/>
    </row>
    <row r="168" spans="1:6" ht="14.25">
      <c r="A168" s="248"/>
      <c r="C168" s="7"/>
      <c r="E168" s="7"/>
      <c r="F168" s="7"/>
    </row>
    <row r="169" spans="1:6" ht="14.25">
      <c r="A169" s="248"/>
      <c r="C169" s="7"/>
      <c r="E169" s="7"/>
      <c r="F169" s="7"/>
    </row>
    <row r="170" spans="1:6" ht="14.25">
      <c r="A170" s="248"/>
      <c r="C170" s="7"/>
      <c r="E170" s="7"/>
      <c r="F170" s="7"/>
    </row>
    <row r="171" spans="1:6" ht="14.25">
      <c r="A171" s="248"/>
      <c r="C171" s="7"/>
      <c r="E171" s="7"/>
      <c r="F171" s="7"/>
    </row>
    <row r="172" spans="1:6" ht="14.25">
      <c r="A172" s="248"/>
      <c r="C172" s="7"/>
      <c r="E172" s="7"/>
      <c r="F172" s="7"/>
    </row>
    <row r="173" spans="1:6" ht="14.25">
      <c r="A173" s="248"/>
      <c r="C173" s="7"/>
      <c r="E173" s="7"/>
      <c r="F173" s="7"/>
    </row>
    <row r="174" spans="1:6" ht="14.25">
      <c r="A174" s="248"/>
      <c r="C174" s="7"/>
      <c r="E174" s="7"/>
      <c r="F174" s="7"/>
    </row>
    <row r="175" spans="1:6" ht="14.25">
      <c r="A175" s="248"/>
      <c r="C175" s="7"/>
      <c r="E175" s="7"/>
      <c r="F175" s="7"/>
    </row>
    <row r="176" spans="1:6" ht="14.25">
      <c r="A176" s="248"/>
      <c r="C176" s="7"/>
      <c r="E176" s="7"/>
      <c r="F176" s="7"/>
    </row>
    <row r="177" spans="1:6" ht="14.25">
      <c r="A177" s="248"/>
      <c r="C177" s="7"/>
      <c r="E177" s="7"/>
      <c r="F177" s="7"/>
    </row>
    <row r="178" spans="1:6" ht="14.25">
      <c r="A178" s="248"/>
      <c r="C178" s="7"/>
      <c r="E178" s="7"/>
      <c r="F178" s="7"/>
    </row>
    <row r="179" spans="1:6" ht="14.25">
      <c r="A179" s="248"/>
      <c r="C179" s="7"/>
      <c r="E179" s="7"/>
      <c r="F179" s="7"/>
    </row>
    <row r="180" spans="1:6" ht="14.25">
      <c r="A180" s="248"/>
      <c r="C180" s="7"/>
      <c r="E180" s="7"/>
      <c r="F180" s="7"/>
    </row>
    <row r="181" spans="1:6" ht="14.25">
      <c r="A181" s="248"/>
      <c r="C181" s="7"/>
      <c r="E181" s="7"/>
      <c r="F181" s="7"/>
    </row>
    <row r="182" spans="1:6" ht="14.25">
      <c r="A182" s="248"/>
      <c r="C182" s="7"/>
      <c r="E182" s="7"/>
      <c r="F182" s="7"/>
    </row>
    <row r="183" spans="1:6" ht="14.25">
      <c r="A183" s="248"/>
      <c r="C183" s="7"/>
      <c r="E183" s="7"/>
      <c r="F183" s="7"/>
    </row>
    <row r="184" spans="1:6" ht="14.25">
      <c r="A184" s="248"/>
      <c r="C184" s="7"/>
      <c r="E184" s="7"/>
      <c r="F184" s="7"/>
    </row>
    <row r="185" spans="1:6" ht="14.25">
      <c r="A185" s="248"/>
      <c r="C185" s="7"/>
      <c r="E185" s="7"/>
      <c r="F185" s="7"/>
    </row>
    <row r="186" spans="1:6" ht="14.25">
      <c r="A186" s="248"/>
      <c r="C186" s="7"/>
      <c r="E186" s="7"/>
      <c r="F186" s="7"/>
    </row>
    <row r="187" spans="1:6" ht="14.25">
      <c r="A187" s="248"/>
      <c r="C187" s="7"/>
      <c r="E187" s="7"/>
      <c r="F187" s="7"/>
    </row>
    <row r="188" spans="1:6" ht="14.25">
      <c r="A188" s="248"/>
      <c r="C188" s="7"/>
      <c r="E188" s="7"/>
      <c r="F188" s="7"/>
    </row>
    <row r="189" spans="1:6" ht="14.25">
      <c r="A189" s="248"/>
      <c r="C189" s="7"/>
      <c r="E189" s="7"/>
      <c r="F189" s="7"/>
    </row>
    <row r="190" spans="1:6" ht="14.25">
      <c r="A190" s="248"/>
      <c r="C190" s="7"/>
      <c r="E190" s="7"/>
      <c r="F190" s="7"/>
    </row>
    <row r="191" spans="1:6" ht="14.25">
      <c r="A191" s="248"/>
      <c r="C191" s="7"/>
      <c r="E191" s="7"/>
      <c r="F191" s="7"/>
    </row>
    <row r="192" spans="1:6" ht="14.25">
      <c r="A192" s="248"/>
      <c r="C192" s="7"/>
      <c r="E192" s="7"/>
      <c r="F192" s="7"/>
    </row>
    <row r="193" spans="1:6" ht="14.25">
      <c r="A193" s="248"/>
      <c r="C193" s="7"/>
      <c r="E193" s="7"/>
      <c r="F193" s="7"/>
    </row>
    <row r="194" spans="1:6" ht="14.25">
      <c r="A194" s="248"/>
      <c r="C194" s="7"/>
      <c r="E194" s="7"/>
      <c r="F194" s="7"/>
    </row>
    <row r="195" spans="1:6" ht="14.25">
      <c r="A195" s="248"/>
      <c r="C195" s="7"/>
      <c r="E195" s="7"/>
      <c r="F195" s="7"/>
    </row>
    <row r="196" spans="1:6" ht="14.25">
      <c r="A196" s="248"/>
      <c r="C196" s="7"/>
      <c r="E196" s="7"/>
      <c r="F196" s="7"/>
    </row>
    <row r="197" spans="1:6" ht="14.25">
      <c r="A197" s="248"/>
      <c r="C197" s="7"/>
      <c r="E197" s="7"/>
      <c r="F197" s="7"/>
    </row>
    <row r="198" spans="1:6" ht="14.25">
      <c r="A198" s="248"/>
      <c r="C198" s="7"/>
      <c r="E198" s="7"/>
      <c r="F198" s="7"/>
    </row>
    <row r="199" spans="1:6" ht="14.25">
      <c r="A199" s="248"/>
      <c r="C199" s="7"/>
      <c r="E199" s="7"/>
      <c r="F199" s="7"/>
    </row>
    <row r="200" spans="1:6" ht="14.25">
      <c r="A200" s="248"/>
      <c r="C200" s="7"/>
      <c r="E200" s="7"/>
      <c r="F200" s="7"/>
    </row>
    <row r="201" spans="1:6" ht="14.25">
      <c r="A201" s="248"/>
      <c r="C201" s="7"/>
      <c r="E201" s="7"/>
      <c r="F201" s="7"/>
    </row>
    <row r="202" spans="1:6" ht="14.25">
      <c r="A202" s="248"/>
      <c r="C202" s="7"/>
      <c r="E202" s="7"/>
      <c r="F202" s="7"/>
    </row>
    <row r="203" spans="1:6" ht="14.25">
      <c r="A203" s="248"/>
      <c r="C203" s="7"/>
      <c r="E203" s="7"/>
      <c r="F203" s="7"/>
    </row>
    <row r="204" spans="1:6" ht="14.25">
      <c r="A204" s="248"/>
      <c r="C204" s="7"/>
      <c r="E204" s="7"/>
      <c r="F204" s="7"/>
    </row>
    <row r="205" spans="1:6" ht="14.25">
      <c r="A205" s="248"/>
      <c r="C205" s="7"/>
      <c r="E205" s="7"/>
      <c r="F205" s="7"/>
    </row>
    <row r="206" spans="1:6" ht="14.25">
      <c r="A206" s="248"/>
      <c r="C206" s="7"/>
      <c r="E206" s="7"/>
      <c r="F206" s="7"/>
    </row>
    <row r="207" spans="1:6" ht="14.25">
      <c r="A207" s="248"/>
      <c r="C207" s="7"/>
      <c r="E207" s="7"/>
      <c r="F207" s="7"/>
    </row>
    <row r="208" spans="1:6" ht="14.25">
      <c r="A208" s="248"/>
      <c r="C208" s="7"/>
      <c r="E208" s="7"/>
      <c r="F208" s="7"/>
    </row>
    <row r="209" spans="1:6" ht="14.25">
      <c r="A209" s="248"/>
      <c r="C209" s="7"/>
      <c r="E209" s="7"/>
      <c r="F209" s="7"/>
    </row>
    <row r="210" spans="1:6" ht="14.25">
      <c r="A210" s="248"/>
      <c r="C210" s="7"/>
      <c r="E210" s="7"/>
      <c r="F210" s="7"/>
    </row>
    <row r="211" spans="1:6" ht="14.25">
      <c r="A211" s="248"/>
      <c r="C211" s="7"/>
      <c r="E211" s="7"/>
      <c r="F211" s="7"/>
    </row>
    <row r="212" spans="1:6" ht="14.25">
      <c r="A212" s="248"/>
      <c r="C212" s="7"/>
      <c r="E212" s="7"/>
      <c r="F212" s="7"/>
    </row>
    <row r="213" spans="1:6" ht="14.25">
      <c r="A213" s="248"/>
      <c r="C213" s="7"/>
      <c r="E213" s="7"/>
      <c r="F213" s="7"/>
    </row>
    <row r="214" spans="1:6" ht="14.25">
      <c r="A214" s="248"/>
      <c r="C214" s="7"/>
      <c r="E214" s="7"/>
      <c r="F214" s="7"/>
    </row>
    <row r="215" spans="1:6" ht="14.25">
      <c r="A215" s="248"/>
      <c r="C215" s="7"/>
      <c r="E215" s="7"/>
      <c r="F215" s="7"/>
    </row>
    <row r="216" spans="1:6" ht="14.25">
      <c r="A216" s="248"/>
      <c r="C216" s="7"/>
      <c r="E216" s="7"/>
      <c r="F216" s="7"/>
    </row>
    <row r="217" spans="1:6" ht="14.25">
      <c r="A217" s="248"/>
      <c r="C217" s="7"/>
      <c r="E217" s="7"/>
      <c r="F217" s="7"/>
    </row>
    <row r="218" spans="1:6" ht="14.25">
      <c r="A218" s="248"/>
      <c r="C218" s="7"/>
      <c r="E218" s="7"/>
      <c r="F218" s="7"/>
    </row>
    <row r="219" spans="1:6" ht="14.25">
      <c r="A219" s="248"/>
      <c r="C219" s="7"/>
      <c r="E219" s="7"/>
      <c r="F219" s="7"/>
    </row>
    <row r="220" spans="1:6" ht="14.25">
      <c r="A220" s="248"/>
      <c r="C220" s="7"/>
      <c r="E220" s="7"/>
      <c r="F220" s="7"/>
    </row>
    <row r="221" spans="1:6" ht="14.25">
      <c r="A221" s="248"/>
      <c r="C221" s="7"/>
      <c r="E221" s="7"/>
      <c r="F221" s="7"/>
    </row>
    <row r="222" spans="1:6" ht="14.25">
      <c r="A222" s="248"/>
      <c r="C222" s="7"/>
      <c r="E222" s="7"/>
      <c r="F222" s="7"/>
    </row>
    <row r="223" spans="1:6" ht="14.25">
      <c r="A223" s="248"/>
      <c r="C223" s="7"/>
      <c r="E223" s="7"/>
      <c r="F223" s="7"/>
    </row>
    <row r="224" spans="1:6" ht="14.25">
      <c r="A224" s="248"/>
      <c r="C224" s="7"/>
      <c r="E224" s="7"/>
      <c r="F224" s="7"/>
    </row>
    <row r="225" spans="1:6" ht="14.25">
      <c r="A225" s="248"/>
      <c r="C225" s="7"/>
      <c r="E225" s="7"/>
      <c r="F225" s="7"/>
    </row>
    <row r="226" spans="1:6" ht="14.25">
      <c r="A226" s="248"/>
      <c r="C226" s="7"/>
      <c r="E226" s="7"/>
      <c r="F226" s="7"/>
    </row>
    <row r="227" spans="1:6" ht="14.25">
      <c r="A227" s="248"/>
      <c r="C227" s="7"/>
      <c r="E227" s="7"/>
      <c r="F227" s="7"/>
    </row>
    <row r="228" spans="1:6" ht="14.25">
      <c r="A228" s="248"/>
      <c r="C228" s="7"/>
      <c r="E228" s="7"/>
      <c r="F228" s="7"/>
    </row>
    <row r="229" spans="1:6" ht="14.25">
      <c r="A229" s="248"/>
      <c r="C229" s="7"/>
      <c r="E229" s="7"/>
      <c r="F229" s="7"/>
    </row>
    <row r="230" spans="1:6" ht="14.25">
      <c r="A230" s="248"/>
      <c r="C230" s="7"/>
      <c r="E230" s="7"/>
      <c r="F230" s="7"/>
    </row>
    <row r="231" spans="1:6" ht="14.25">
      <c r="A231" s="248"/>
      <c r="C231" s="7"/>
      <c r="E231" s="7"/>
      <c r="F231" s="7"/>
    </row>
    <row r="232" spans="1:6" ht="14.25">
      <c r="A232" s="248"/>
      <c r="C232" s="7"/>
      <c r="E232" s="7"/>
      <c r="F232" s="7"/>
    </row>
    <row r="233" spans="1:6" ht="14.25">
      <c r="A233" s="248"/>
      <c r="C233" s="7"/>
      <c r="E233" s="7"/>
      <c r="F233" s="7"/>
    </row>
    <row r="234" spans="1:6" ht="14.25">
      <c r="A234" s="248"/>
      <c r="C234" s="7"/>
      <c r="E234" s="7"/>
      <c r="F234" s="7"/>
    </row>
    <row r="235" spans="1:6" ht="14.25">
      <c r="A235" s="248"/>
      <c r="C235" s="7"/>
      <c r="E235" s="7"/>
      <c r="F235" s="7"/>
    </row>
    <row r="236" spans="1:6" ht="14.25">
      <c r="A236" s="248"/>
      <c r="C236" s="7"/>
      <c r="E236" s="7"/>
      <c r="F236" s="7"/>
    </row>
    <row r="237" spans="1:6" ht="14.25">
      <c r="A237" s="248"/>
      <c r="C237" s="7"/>
      <c r="E237" s="7"/>
      <c r="F237" s="7"/>
    </row>
    <row r="238" spans="1:6" ht="14.25">
      <c r="A238" s="248"/>
      <c r="C238" s="7"/>
      <c r="E238" s="7"/>
      <c r="F238" s="7"/>
    </row>
    <row r="239" spans="1:6" ht="14.25">
      <c r="A239" s="248"/>
      <c r="C239" s="7"/>
      <c r="E239" s="7"/>
      <c r="F239" s="7"/>
    </row>
    <row r="240" spans="1:6" ht="14.25">
      <c r="A240" s="248"/>
      <c r="C240" s="7"/>
      <c r="E240" s="7"/>
      <c r="F240" s="7"/>
    </row>
    <row r="241" spans="1:6" ht="14.25">
      <c r="A241" s="248"/>
      <c r="C241" s="7"/>
      <c r="E241" s="7"/>
      <c r="F241" s="7"/>
    </row>
    <row r="242" spans="1:6" ht="14.25">
      <c r="A242" s="248"/>
      <c r="C242" s="7"/>
      <c r="E242" s="7"/>
      <c r="F242" s="7"/>
    </row>
    <row r="243" spans="1:6" ht="14.25">
      <c r="A243" s="248"/>
      <c r="C243" s="7"/>
      <c r="E243" s="7"/>
      <c r="F243" s="7"/>
    </row>
    <row r="244" spans="1:6" ht="14.25">
      <c r="A244" s="248"/>
      <c r="C244" s="7"/>
      <c r="E244" s="7"/>
      <c r="F244" s="7"/>
    </row>
    <row r="245" spans="1:6" ht="14.25">
      <c r="A245" s="248"/>
      <c r="C245" s="7"/>
      <c r="E245" s="7"/>
      <c r="F245" s="7"/>
    </row>
    <row r="246" spans="1:6" ht="14.25">
      <c r="A246" s="248"/>
      <c r="C246" s="7"/>
      <c r="E246" s="7"/>
      <c r="F246" s="7"/>
    </row>
    <row r="247" spans="1:6" ht="14.25">
      <c r="A247" s="248"/>
      <c r="C247" s="7"/>
      <c r="E247" s="7"/>
      <c r="F247" s="7"/>
    </row>
    <row r="248" spans="1:6" ht="14.25">
      <c r="A248" s="248"/>
      <c r="C248" s="7"/>
      <c r="E248" s="7"/>
      <c r="F248" s="7"/>
    </row>
    <row r="249" spans="1:6" ht="14.25">
      <c r="A249" s="248"/>
      <c r="C249" s="7"/>
      <c r="E249" s="7"/>
      <c r="F249" s="7"/>
    </row>
    <row r="250" spans="1:6" ht="14.25">
      <c r="A250" s="248"/>
      <c r="C250" s="7"/>
      <c r="E250" s="7"/>
      <c r="F250" s="7"/>
    </row>
    <row r="251" spans="1:6" ht="14.25">
      <c r="A251" s="248"/>
      <c r="B251" s="8"/>
      <c r="C251" s="7"/>
      <c r="E251" s="7"/>
      <c r="F251" s="7"/>
    </row>
    <row r="252" spans="1:6" ht="14.25">
      <c r="A252" s="248"/>
      <c r="B252" s="8"/>
      <c r="C252" s="7"/>
      <c r="E252" s="7"/>
      <c r="F252" s="7"/>
    </row>
    <row r="253" spans="1:6" ht="14.25">
      <c r="A253" s="248"/>
      <c r="B253" s="8"/>
      <c r="C253" s="7"/>
      <c r="E253" s="7"/>
      <c r="F253" s="7"/>
    </row>
    <row r="254" spans="1:6" ht="14.25">
      <c r="A254" s="248"/>
      <c r="B254" s="8"/>
      <c r="C254" s="7"/>
      <c r="E254" s="7"/>
      <c r="F254" s="7"/>
    </row>
    <row r="255" spans="1:6" ht="14.25">
      <c r="A255" s="248"/>
      <c r="B255" s="8"/>
      <c r="C255" s="7"/>
      <c r="E255" s="7"/>
      <c r="F255" s="7"/>
    </row>
    <row r="256" spans="1:6" ht="14.25">
      <c r="A256" s="248"/>
      <c r="B256" s="8"/>
      <c r="C256" s="7"/>
      <c r="E256" s="7"/>
      <c r="F256" s="7"/>
    </row>
    <row r="257" spans="1:6" ht="14.25">
      <c r="A257" s="248"/>
      <c r="B257" s="8"/>
      <c r="C257" s="7"/>
      <c r="E257" s="7"/>
      <c r="F257" s="7"/>
    </row>
    <row r="258" spans="1:6" ht="14.25">
      <c r="A258" s="248"/>
      <c r="B258" s="8"/>
      <c r="C258" s="7"/>
      <c r="E258" s="7"/>
      <c r="F258" s="7"/>
    </row>
    <row r="259" spans="1:6" ht="14.25">
      <c r="A259" s="248"/>
      <c r="B259" s="8"/>
      <c r="C259" s="7"/>
      <c r="E259" s="7"/>
      <c r="F259" s="7"/>
    </row>
    <row r="260" spans="1:6" ht="14.25">
      <c r="A260" s="248"/>
      <c r="B260" s="8"/>
      <c r="C260" s="7"/>
      <c r="E260" s="7"/>
      <c r="F260" s="7"/>
    </row>
    <row r="261" spans="1:6" ht="14.25">
      <c r="A261" s="248"/>
      <c r="B261" s="8"/>
      <c r="C261" s="7"/>
      <c r="E261" s="7"/>
      <c r="F261" s="7"/>
    </row>
    <row r="262" spans="1:6" ht="14.25">
      <c r="A262" s="248"/>
      <c r="B262" s="8"/>
      <c r="C262" s="7"/>
      <c r="E262" s="7"/>
      <c r="F262" s="7"/>
    </row>
    <row r="263" spans="1:6" ht="14.25">
      <c r="A263" s="248"/>
      <c r="B263" s="8"/>
      <c r="C263" s="7"/>
      <c r="E263" s="7"/>
      <c r="F263" s="7"/>
    </row>
    <row r="264" spans="1:6" ht="14.25">
      <c r="A264" s="248"/>
      <c r="B264" s="8"/>
      <c r="C264" s="7"/>
      <c r="E264" s="7"/>
      <c r="F264" s="7"/>
    </row>
    <row r="265" spans="1:6" ht="14.25">
      <c r="A265" s="248"/>
      <c r="B265" s="8"/>
      <c r="C265" s="7"/>
      <c r="E265" s="7"/>
      <c r="F265" s="7"/>
    </row>
    <row r="266" spans="1:6" ht="14.25">
      <c r="A266" s="248"/>
      <c r="B266" s="8"/>
      <c r="C266" s="7"/>
      <c r="E266" s="7"/>
      <c r="F266" s="7"/>
    </row>
    <row r="267" spans="1:6" ht="14.25">
      <c r="A267" s="248"/>
      <c r="B267" s="8"/>
      <c r="C267" s="7"/>
      <c r="E267" s="7"/>
      <c r="F267" s="7"/>
    </row>
    <row r="268" spans="1:6" ht="14.25">
      <c r="A268" s="248"/>
      <c r="B268" s="8"/>
      <c r="C268" s="7"/>
      <c r="E268" s="7"/>
      <c r="F268" s="7"/>
    </row>
    <row r="269" spans="1:6" ht="14.25">
      <c r="A269" s="248"/>
      <c r="B269" s="8"/>
      <c r="C269" s="7"/>
      <c r="E269" s="7"/>
      <c r="F269" s="7"/>
    </row>
    <row r="270" spans="1:6" ht="14.25">
      <c r="A270" s="248"/>
      <c r="B270" s="8"/>
      <c r="C270" s="7"/>
      <c r="E270" s="7"/>
      <c r="F270" s="7"/>
    </row>
    <row r="271" spans="1:6" ht="14.25">
      <c r="A271" s="248"/>
      <c r="B271" s="8"/>
      <c r="C271" s="7"/>
      <c r="E271" s="7"/>
      <c r="F271" s="7"/>
    </row>
    <row r="272" spans="1:6" ht="14.25">
      <c r="A272" s="248"/>
      <c r="B272" s="8"/>
      <c r="C272" s="7"/>
      <c r="E272" s="7"/>
      <c r="F272" s="7"/>
    </row>
    <row r="273" spans="1:6" ht="14.25">
      <c r="A273" s="248"/>
      <c r="B273" s="8"/>
      <c r="C273" s="7"/>
      <c r="E273" s="7"/>
      <c r="F273" s="7"/>
    </row>
    <row r="274" spans="1:6" ht="14.25">
      <c r="A274" s="248"/>
      <c r="B274" s="8"/>
      <c r="C274" s="7"/>
      <c r="E274" s="7"/>
      <c r="F274" s="7"/>
    </row>
    <row r="275" spans="1:6" ht="14.25">
      <c r="A275" s="248"/>
      <c r="B275" s="8"/>
      <c r="C275" s="7"/>
      <c r="E275" s="7"/>
      <c r="F275" s="7"/>
    </row>
    <row r="276" spans="1:6" ht="14.25">
      <c r="A276" s="248"/>
      <c r="B276" s="8"/>
      <c r="C276" s="7"/>
      <c r="E276" s="7"/>
      <c r="F276" s="7"/>
    </row>
    <row r="277" spans="1:6" ht="14.25">
      <c r="A277" s="248"/>
      <c r="B277" s="8"/>
      <c r="C277" s="7"/>
      <c r="E277" s="7"/>
      <c r="F277" s="7"/>
    </row>
    <row r="278" spans="1:6" ht="14.25">
      <c r="A278" s="248"/>
      <c r="B278" s="8"/>
      <c r="C278" s="7"/>
      <c r="E278" s="7"/>
      <c r="F278" s="7"/>
    </row>
    <row r="279" spans="1:6" ht="14.25">
      <c r="A279" s="248"/>
      <c r="B279" s="8"/>
      <c r="C279" s="7"/>
      <c r="E279" s="7"/>
      <c r="F279" s="7"/>
    </row>
    <row r="280" spans="1:6" ht="14.25">
      <c r="A280" s="248"/>
      <c r="B280" s="8"/>
      <c r="C280" s="7"/>
      <c r="E280" s="7"/>
      <c r="F280" s="7"/>
    </row>
    <row r="281" spans="1:6" ht="14.25">
      <c r="A281" s="248"/>
      <c r="B281" s="8"/>
      <c r="C281" s="7"/>
      <c r="E281" s="7"/>
      <c r="F281" s="7"/>
    </row>
    <row r="282" spans="1:6" ht="14.25">
      <c r="A282" s="248"/>
      <c r="B282" s="8"/>
      <c r="C282" s="7"/>
      <c r="E282" s="7"/>
      <c r="F282" s="7"/>
    </row>
    <row r="283" spans="1:6" ht="14.25">
      <c r="A283" s="248"/>
      <c r="B283" s="8"/>
      <c r="C283" s="7"/>
      <c r="E283" s="7"/>
      <c r="F283" s="7"/>
    </row>
    <row r="284" spans="1:6" ht="14.25">
      <c r="A284" s="248"/>
      <c r="B284" s="8"/>
      <c r="C284" s="7"/>
      <c r="E284" s="7"/>
      <c r="F284" s="7"/>
    </row>
    <row r="285" spans="1:6" ht="14.25">
      <c r="A285" s="248"/>
      <c r="B285" s="8"/>
      <c r="C285" s="7"/>
      <c r="E285" s="7"/>
      <c r="F285" s="7"/>
    </row>
    <row r="286" spans="1:6" ht="14.25">
      <c r="A286" s="248"/>
      <c r="B286" s="8"/>
      <c r="C286" s="7"/>
      <c r="E286" s="7"/>
      <c r="F286" s="7"/>
    </row>
    <row r="287" spans="1:6" ht="14.25">
      <c r="A287" s="248"/>
      <c r="B287" s="8"/>
      <c r="C287" s="7"/>
      <c r="E287" s="7"/>
      <c r="F287" s="7"/>
    </row>
    <row r="288" spans="1:6" ht="14.25">
      <c r="A288" s="248"/>
      <c r="B288" s="8"/>
      <c r="C288" s="7"/>
      <c r="E288" s="7"/>
      <c r="F288" s="7"/>
    </row>
    <row r="289" spans="1:6" ht="14.25">
      <c r="A289" s="248"/>
      <c r="B289" s="8"/>
      <c r="C289" s="7"/>
      <c r="E289" s="7"/>
      <c r="F289" s="7"/>
    </row>
    <row r="290" spans="1:6" ht="14.25">
      <c r="A290" s="248"/>
      <c r="B290" s="8"/>
      <c r="C290" s="7"/>
      <c r="E290" s="7"/>
      <c r="F290" s="7"/>
    </row>
    <row r="291" spans="1:6" ht="14.25">
      <c r="A291" s="248"/>
      <c r="B291" s="8"/>
      <c r="C291" s="7"/>
      <c r="E291" s="7"/>
      <c r="F291" s="7"/>
    </row>
    <row r="292" spans="1:6" ht="14.25">
      <c r="A292" s="248"/>
      <c r="B292" s="8"/>
      <c r="C292" s="7"/>
      <c r="E292" s="7"/>
      <c r="F292" s="7"/>
    </row>
    <row r="293" spans="1:6" ht="14.25">
      <c r="A293" s="248"/>
      <c r="B293" s="8"/>
      <c r="C293" s="7"/>
      <c r="E293" s="7"/>
      <c r="F293" s="7"/>
    </row>
    <row r="294" spans="1:6" ht="14.25">
      <c r="A294" s="248"/>
      <c r="B294" s="8"/>
      <c r="C294" s="7"/>
      <c r="E294" s="7"/>
      <c r="F294" s="7"/>
    </row>
    <row r="295" spans="1:6" ht="14.25">
      <c r="A295" s="248"/>
      <c r="B295" s="8"/>
      <c r="C295" s="7"/>
      <c r="E295" s="7"/>
      <c r="F295" s="7"/>
    </row>
    <row r="296" spans="1:6" ht="14.25">
      <c r="A296" s="248"/>
      <c r="B296" s="8"/>
      <c r="C296" s="7"/>
      <c r="E296" s="7"/>
      <c r="F296" s="7"/>
    </row>
    <row r="297" spans="1:6" ht="14.25">
      <c r="A297" s="248"/>
      <c r="B297" s="8"/>
      <c r="C297" s="7"/>
      <c r="E297" s="7"/>
      <c r="F297" s="7"/>
    </row>
    <row r="298" spans="1:6" ht="14.25">
      <c r="A298" s="248"/>
      <c r="B298" s="8"/>
      <c r="C298" s="7"/>
      <c r="E298" s="7"/>
      <c r="F298" s="7"/>
    </row>
    <row r="299" spans="1:6" ht="14.25">
      <c r="A299" s="248"/>
      <c r="B299" s="8"/>
      <c r="C299" s="7"/>
      <c r="E299" s="7"/>
      <c r="F299" s="7"/>
    </row>
    <row r="300" spans="1:6" ht="14.25">
      <c r="A300" s="248"/>
      <c r="B300" s="8"/>
      <c r="C300" s="7"/>
      <c r="E300" s="7"/>
      <c r="F300" s="7"/>
    </row>
    <row r="301" spans="1:6" ht="14.25">
      <c r="A301" s="248"/>
      <c r="B301" s="8"/>
      <c r="C301" s="7"/>
      <c r="E301" s="7"/>
      <c r="F301" s="7"/>
    </row>
    <row r="302" spans="1:6" ht="14.25">
      <c r="A302" s="248"/>
      <c r="B302" s="8"/>
      <c r="C302" s="7"/>
      <c r="E302" s="7"/>
      <c r="F302" s="7"/>
    </row>
    <row r="303" spans="1:6" ht="14.25">
      <c r="A303" s="248"/>
      <c r="B303" s="8"/>
      <c r="C303" s="7"/>
      <c r="E303" s="7"/>
      <c r="F303" s="7"/>
    </row>
    <row r="304" spans="1:6" ht="14.25">
      <c r="A304" s="248"/>
      <c r="B304" s="8"/>
      <c r="C304" s="7"/>
      <c r="E304" s="7"/>
      <c r="F304" s="7"/>
    </row>
    <row r="305" spans="1:6" ht="14.25">
      <c r="A305" s="248"/>
      <c r="B305" s="8"/>
      <c r="C305" s="7"/>
      <c r="E305" s="7"/>
      <c r="F305" s="7"/>
    </row>
    <row r="306" spans="1:6" ht="14.25">
      <c r="A306" s="248"/>
      <c r="B306" s="8"/>
      <c r="C306" s="7"/>
      <c r="E306" s="7"/>
      <c r="F306" s="7"/>
    </row>
    <row r="307" spans="1:6" ht="14.25">
      <c r="A307" s="248"/>
      <c r="B307" s="8"/>
      <c r="C307" s="7"/>
      <c r="E307" s="7"/>
      <c r="F307" s="7"/>
    </row>
    <row r="308" spans="1:6" ht="14.25">
      <c r="A308" s="248"/>
      <c r="B308" s="8"/>
      <c r="C308" s="7"/>
      <c r="E308" s="7"/>
      <c r="F308" s="7"/>
    </row>
    <row r="309" spans="1:6" ht="14.25">
      <c r="A309" s="248"/>
      <c r="B309" s="8"/>
      <c r="C309" s="7"/>
      <c r="E309" s="7"/>
      <c r="F309" s="7"/>
    </row>
    <row r="310" spans="1:6" ht="14.25">
      <c r="A310" s="248"/>
      <c r="B310" s="8"/>
      <c r="C310" s="7"/>
      <c r="E310" s="7"/>
      <c r="F310" s="7"/>
    </row>
    <row r="311" spans="1:6" ht="14.25">
      <c r="A311" s="248"/>
      <c r="B311" s="8"/>
      <c r="C311" s="7"/>
      <c r="E311" s="7"/>
      <c r="F311" s="7"/>
    </row>
    <row r="312" spans="1:6" ht="14.25">
      <c r="A312" s="248"/>
      <c r="B312" s="8"/>
      <c r="C312" s="7"/>
      <c r="E312" s="7"/>
      <c r="F312" s="7"/>
    </row>
    <row r="313" spans="1:6" ht="14.25">
      <c r="A313" s="248"/>
      <c r="B313" s="8"/>
      <c r="C313" s="7"/>
      <c r="E313" s="7"/>
      <c r="F313" s="7"/>
    </row>
    <row r="314" spans="1:6" ht="14.25">
      <c r="A314" s="248"/>
      <c r="B314" s="8"/>
      <c r="C314" s="7"/>
      <c r="E314" s="7"/>
      <c r="F314" s="7"/>
    </row>
    <row r="315" spans="1:6" ht="14.25">
      <c r="A315" s="248"/>
      <c r="B315" s="8"/>
      <c r="C315" s="7"/>
      <c r="E315" s="7"/>
      <c r="F315" s="7"/>
    </row>
    <row r="316" spans="1:6" ht="14.25">
      <c r="A316" s="248"/>
      <c r="B316" s="8"/>
      <c r="C316" s="7"/>
      <c r="E316" s="7"/>
      <c r="F316" s="7"/>
    </row>
    <row r="317" spans="1:6" ht="14.25">
      <c r="A317" s="248"/>
      <c r="B317" s="8"/>
      <c r="C317" s="7"/>
      <c r="E317" s="7"/>
      <c r="F317" s="7"/>
    </row>
    <row r="318" spans="1:6" ht="14.25">
      <c r="A318" s="248"/>
      <c r="B318" s="8"/>
      <c r="C318" s="7"/>
      <c r="E318" s="7"/>
      <c r="F318" s="7"/>
    </row>
    <row r="319" spans="1:6" ht="14.25">
      <c r="A319" s="248"/>
      <c r="B319" s="8"/>
      <c r="C319" s="7"/>
      <c r="E319" s="7"/>
      <c r="F319" s="7"/>
    </row>
    <row r="320" spans="1:6" ht="14.25">
      <c r="A320" s="248"/>
      <c r="B320" s="8"/>
      <c r="C320" s="7"/>
      <c r="E320" s="7"/>
      <c r="F320" s="7"/>
    </row>
    <row r="321" spans="1:6" ht="14.25">
      <c r="A321" s="248"/>
      <c r="B321" s="8"/>
      <c r="C321" s="7"/>
      <c r="E321" s="7"/>
      <c r="F321" s="7"/>
    </row>
    <row r="322" spans="1:6" ht="14.25">
      <c r="A322" s="248"/>
      <c r="B322" s="8"/>
      <c r="C322" s="7"/>
      <c r="E322" s="7"/>
      <c r="F322" s="7"/>
    </row>
    <row r="323" spans="1:6" ht="14.25">
      <c r="A323" s="248"/>
      <c r="B323" s="8"/>
      <c r="C323" s="7"/>
      <c r="E323" s="7"/>
      <c r="F323" s="7"/>
    </row>
    <row r="324" spans="1:6" ht="14.25">
      <c r="A324" s="250"/>
      <c r="B324" s="8"/>
      <c r="C324" s="7"/>
      <c r="E324" s="7"/>
      <c r="F324" s="7"/>
    </row>
    <row r="325" spans="1:6" ht="14.25">
      <c r="A325" s="250"/>
      <c r="B325" s="8"/>
      <c r="C325" s="7"/>
      <c r="E325" s="7"/>
      <c r="F325" s="7"/>
    </row>
    <row r="326" spans="1:6" ht="14.25">
      <c r="A326" s="250"/>
      <c r="B326" s="8"/>
      <c r="C326" s="7"/>
      <c r="E326" s="7"/>
      <c r="F326" s="7"/>
    </row>
    <row r="327" spans="1:6" ht="14.25">
      <c r="A327" s="250"/>
      <c r="B327" s="8"/>
      <c r="C327" s="7"/>
      <c r="E327" s="7"/>
      <c r="F327" s="7"/>
    </row>
    <row r="328" spans="1:6" ht="14.25">
      <c r="A328" s="250"/>
      <c r="B328" s="8"/>
      <c r="C328" s="7"/>
      <c r="E328" s="7"/>
      <c r="F328" s="7"/>
    </row>
    <row r="329" spans="1:6" ht="14.25">
      <c r="A329" s="250"/>
      <c r="B329" s="8"/>
      <c r="C329" s="7"/>
      <c r="E329" s="7"/>
      <c r="F329" s="7"/>
    </row>
    <row r="330" spans="1:6" ht="14.25">
      <c r="A330" s="250"/>
      <c r="B330" s="8"/>
      <c r="C330" s="7"/>
      <c r="E330" s="7"/>
      <c r="F330" s="7"/>
    </row>
    <row r="331" spans="1:6" ht="14.25">
      <c r="A331" s="250"/>
      <c r="B331" s="8"/>
      <c r="C331" s="7"/>
      <c r="E331" s="7"/>
      <c r="F331" s="7"/>
    </row>
    <row r="332" spans="1:6" ht="14.25">
      <c r="A332" s="250"/>
      <c r="B332" s="8"/>
      <c r="C332" s="7"/>
      <c r="E332" s="7"/>
      <c r="F332" s="7"/>
    </row>
    <row r="333" spans="1:6" ht="14.25">
      <c r="A333" s="250"/>
      <c r="B333" s="8"/>
      <c r="C333" s="7"/>
      <c r="E333" s="7"/>
      <c r="F333" s="7"/>
    </row>
    <row r="334" spans="1:6" ht="14.25">
      <c r="A334" s="250"/>
      <c r="B334" s="8"/>
      <c r="C334" s="7"/>
      <c r="E334" s="7"/>
      <c r="F334" s="7"/>
    </row>
    <row r="335" spans="1:6" ht="14.25">
      <c r="A335" s="250"/>
      <c r="B335" s="8"/>
      <c r="C335" s="7"/>
      <c r="E335" s="7"/>
      <c r="F335" s="7"/>
    </row>
    <row r="336" spans="1:6" ht="14.25">
      <c r="A336" s="250"/>
      <c r="B336" s="8"/>
      <c r="C336" s="7"/>
      <c r="E336" s="7"/>
      <c r="F336" s="7"/>
    </row>
    <row r="337" spans="1:6" ht="14.25">
      <c r="A337" s="250"/>
      <c r="B337" s="8"/>
      <c r="C337" s="7"/>
      <c r="E337" s="7"/>
      <c r="F337" s="7"/>
    </row>
    <row r="338" spans="1:6" ht="14.25">
      <c r="A338" s="250"/>
      <c r="B338" s="8"/>
      <c r="C338" s="7"/>
      <c r="E338" s="7"/>
      <c r="F338" s="7"/>
    </row>
    <row r="339" spans="1:6" ht="14.25">
      <c r="A339" s="250"/>
      <c r="B339" s="8"/>
      <c r="C339" s="7"/>
      <c r="E339" s="7"/>
      <c r="F339" s="7"/>
    </row>
    <row r="340" spans="1:6" ht="14.25">
      <c r="A340" s="250"/>
      <c r="B340" s="8"/>
      <c r="C340" s="7"/>
      <c r="E340" s="7"/>
      <c r="F340" s="7"/>
    </row>
    <row r="341" spans="1:6" ht="14.25">
      <c r="A341" s="250"/>
      <c r="B341" s="8"/>
      <c r="C341" s="7"/>
      <c r="E341" s="7"/>
      <c r="F341" s="7"/>
    </row>
    <row r="342" spans="1:6" ht="14.25">
      <c r="A342" s="250"/>
      <c r="B342" s="8"/>
      <c r="C342" s="7"/>
      <c r="E342" s="7"/>
      <c r="F342" s="7"/>
    </row>
    <row r="343" spans="1:6" ht="14.25">
      <c r="A343" s="250"/>
      <c r="B343" s="8"/>
      <c r="C343" s="7"/>
      <c r="E343" s="7"/>
      <c r="F343" s="7"/>
    </row>
    <row r="344" spans="1:6" ht="14.25">
      <c r="A344" s="250"/>
      <c r="B344" s="8"/>
      <c r="C344" s="7"/>
      <c r="E344" s="7"/>
      <c r="F344" s="7"/>
    </row>
    <row r="345" spans="1:6" ht="14.25">
      <c r="A345" s="250"/>
      <c r="B345" s="8"/>
      <c r="C345" s="7"/>
      <c r="E345" s="7"/>
      <c r="F345" s="7"/>
    </row>
    <row r="346" spans="1:6" ht="14.25">
      <c r="A346" s="250"/>
      <c r="B346" s="8"/>
      <c r="C346" s="7"/>
      <c r="E346" s="7"/>
      <c r="F346" s="7"/>
    </row>
    <row r="347" spans="1:6" ht="14.25">
      <c r="A347" s="250"/>
      <c r="B347" s="8"/>
      <c r="C347" s="7"/>
      <c r="E347" s="7"/>
      <c r="F347" s="7"/>
    </row>
    <row r="348" spans="1:6" ht="14.25">
      <c r="A348" s="250"/>
      <c r="B348" s="8"/>
      <c r="C348" s="7"/>
      <c r="E348" s="7"/>
      <c r="F348" s="7"/>
    </row>
    <row r="349" spans="1:6" ht="14.25">
      <c r="A349" s="250"/>
      <c r="B349" s="8"/>
      <c r="C349" s="7"/>
      <c r="E349" s="7"/>
      <c r="F349" s="7"/>
    </row>
    <row r="350" spans="1:6" ht="14.25">
      <c r="A350" s="250"/>
      <c r="B350" s="8"/>
      <c r="C350" s="7"/>
      <c r="E350" s="7"/>
      <c r="F350" s="7"/>
    </row>
    <row r="351" spans="1:6" ht="14.25">
      <c r="A351" s="250"/>
      <c r="B351" s="8"/>
      <c r="C351" s="7"/>
      <c r="E351" s="7"/>
      <c r="F351" s="7"/>
    </row>
    <row r="352" spans="1:6" ht="14.25">
      <c r="A352" s="250"/>
      <c r="B352" s="8"/>
      <c r="C352" s="7"/>
      <c r="E352" s="7"/>
      <c r="F352" s="7"/>
    </row>
    <row r="353" spans="1:6" ht="14.25">
      <c r="A353" s="250"/>
      <c r="B353" s="8"/>
      <c r="C353" s="7"/>
      <c r="E353" s="7"/>
      <c r="F353" s="7"/>
    </row>
    <row r="354" spans="1:6" ht="14.25">
      <c r="A354" s="250"/>
      <c r="B354" s="8"/>
      <c r="C354" s="7"/>
      <c r="E354" s="7"/>
      <c r="F354" s="7"/>
    </row>
    <row r="355" spans="1:6" ht="14.25">
      <c r="A355" s="250"/>
      <c r="B355" s="8"/>
      <c r="C355" s="7"/>
      <c r="E355" s="7"/>
      <c r="F355" s="7"/>
    </row>
    <row r="356" spans="1:6" ht="14.25">
      <c r="A356" s="250"/>
      <c r="B356" s="8"/>
      <c r="C356" s="7"/>
      <c r="E356" s="7"/>
      <c r="F356" s="7"/>
    </row>
    <row r="357" spans="1:6" ht="14.25">
      <c r="A357" s="250"/>
      <c r="B357" s="8"/>
      <c r="C357" s="7"/>
      <c r="E357" s="7"/>
      <c r="F357" s="7"/>
    </row>
    <row r="358" spans="1:6" ht="14.25">
      <c r="A358" s="250"/>
      <c r="B358" s="8"/>
      <c r="C358" s="7"/>
      <c r="E358" s="7"/>
      <c r="F358" s="7"/>
    </row>
    <row r="359" spans="1:6" ht="14.25">
      <c r="A359" s="250"/>
      <c r="B359" s="8"/>
      <c r="C359" s="7"/>
      <c r="E359" s="7"/>
      <c r="F359" s="7"/>
    </row>
    <row r="360" spans="1:6" ht="14.25">
      <c r="A360" s="250"/>
      <c r="B360" s="8"/>
      <c r="C360" s="7"/>
      <c r="E360" s="7"/>
      <c r="F360" s="7"/>
    </row>
    <row r="361" spans="1:6" ht="14.25">
      <c r="A361" s="250"/>
      <c r="B361" s="8"/>
      <c r="C361" s="7"/>
      <c r="E361" s="7"/>
      <c r="F361" s="7"/>
    </row>
    <row r="362" spans="1:6" ht="14.25">
      <c r="A362" s="250"/>
      <c r="B362" s="8"/>
      <c r="C362" s="7"/>
      <c r="E362" s="7"/>
      <c r="F362" s="7"/>
    </row>
    <row r="363" spans="1:6" ht="14.25">
      <c r="A363" s="250"/>
      <c r="B363" s="8"/>
      <c r="C363" s="7"/>
      <c r="E363" s="7"/>
      <c r="F363" s="7"/>
    </row>
    <row r="364" spans="1:6" ht="14.25">
      <c r="A364" s="250"/>
      <c r="B364" s="8"/>
      <c r="C364" s="7"/>
      <c r="E364" s="7"/>
      <c r="F364" s="7"/>
    </row>
    <row r="365" spans="1:6" ht="14.25">
      <c r="A365" s="250"/>
      <c r="B365" s="8"/>
      <c r="C365" s="7"/>
      <c r="E365" s="7"/>
      <c r="F365" s="7"/>
    </row>
    <row r="366" spans="1:6" ht="14.25">
      <c r="A366" s="250"/>
      <c r="B366" s="8"/>
      <c r="C366" s="7"/>
      <c r="E366" s="7"/>
      <c r="F366" s="7"/>
    </row>
    <row r="367" spans="1:6" ht="14.25">
      <c r="A367" s="250"/>
      <c r="B367" s="8"/>
      <c r="C367" s="7"/>
      <c r="E367" s="7"/>
      <c r="F367" s="7"/>
    </row>
    <row r="368" spans="1:6" ht="14.25">
      <c r="A368" s="250"/>
      <c r="B368" s="8"/>
      <c r="C368" s="7"/>
      <c r="E368" s="7"/>
      <c r="F368" s="7"/>
    </row>
    <row r="369" spans="1:6" ht="14.25">
      <c r="A369" s="250"/>
      <c r="B369" s="8"/>
      <c r="C369" s="7"/>
      <c r="E369" s="7"/>
      <c r="F369" s="7"/>
    </row>
    <row r="370" spans="1:6" ht="14.25">
      <c r="A370" s="250"/>
      <c r="B370" s="8"/>
      <c r="C370" s="7"/>
      <c r="E370" s="7"/>
      <c r="F370" s="7"/>
    </row>
    <row r="371" spans="1:6" ht="14.25">
      <c r="A371" s="250"/>
      <c r="B371" s="8"/>
      <c r="C371" s="7"/>
      <c r="E371" s="7"/>
      <c r="F371" s="7"/>
    </row>
    <row r="372" spans="1:6" ht="14.25">
      <c r="A372" s="250"/>
      <c r="B372" s="8"/>
      <c r="C372" s="7"/>
      <c r="E372" s="7"/>
      <c r="F372" s="7"/>
    </row>
    <row r="373" spans="1:6" ht="14.25">
      <c r="A373" s="250"/>
      <c r="B373" s="8"/>
      <c r="C373" s="7"/>
      <c r="E373" s="7"/>
      <c r="F373" s="7"/>
    </row>
    <row r="374" spans="1:6" ht="14.25">
      <c r="A374" s="250"/>
      <c r="B374" s="8"/>
      <c r="C374" s="7"/>
      <c r="E374" s="7"/>
      <c r="F374" s="7"/>
    </row>
    <row r="375" spans="1:6" ht="14.25">
      <c r="A375" s="250"/>
      <c r="B375" s="8"/>
      <c r="C375" s="7"/>
      <c r="E375" s="7"/>
      <c r="F375" s="7"/>
    </row>
    <row r="376" spans="1:6" ht="14.25">
      <c r="A376" s="250"/>
      <c r="B376" s="8"/>
      <c r="C376" s="7"/>
      <c r="E376" s="7"/>
      <c r="F376" s="7"/>
    </row>
    <row r="377" spans="1:6" ht="14.25">
      <c r="A377" s="250"/>
      <c r="B377" s="8"/>
      <c r="C377" s="7"/>
      <c r="E377" s="7"/>
      <c r="F377" s="7"/>
    </row>
    <row r="378" spans="1:6" ht="14.25">
      <c r="A378" s="250"/>
      <c r="B378" s="8"/>
      <c r="C378" s="7"/>
      <c r="E378" s="7"/>
      <c r="F378" s="7"/>
    </row>
    <row r="379" spans="1:6" ht="14.25">
      <c r="A379" s="250"/>
      <c r="B379" s="8"/>
      <c r="C379" s="7"/>
      <c r="E379" s="7"/>
      <c r="F379" s="7"/>
    </row>
    <row r="380" spans="1:6" ht="14.25">
      <c r="A380" s="250"/>
      <c r="B380" s="8"/>
      <c r="C380" s="7"/>
      <c r="E380" s="7"/>
      <c r="F380" s="7"/>
    </row>
    <row r="381" spans="1:6" ht="14.25">
      <c r="A381" s="250"/>
      <c r="B381" s="8"/>
      <c r="C381" s="7"/>
      <c r="E381" s="7"/>
      <c r="F381" s="7"/>
    </row>
    <row r="382" spans="1:6" ht="14.25">
      <c r="A382" s="250"/>
      <c r="B382" s="8"/>
      <c r="C382" s="7"/>
      <c r="E382" s="7"/>
      <c r="F382" s="7"/>
    </row>
    <row r="383" spans="1:6" ht="14.25">
      <c r="A383" s="250"/>
      <c r="B383" s="8"/>
      <c r="C383" s="7"/>
      <c r="E383" s="7"/>
      <c r="F383" s="7"/>
    </row>
    <row r="384" spans="1:6" ht="14.25">
      <c r="A384" s="250"/>
      <c r="B384" s="8"/>
      <c r="C384" s="7"/>
      <c r="E384" s="7"/>
      <c r="F384" s="7"/>
    </row>
    <row r="385" spans="1:6" ht="14.25">
      <c r="A385" s="250"/>
      <c r="B385" s="8"/>
      <c r="C385" s="7"/>
      <c r="E385" s="7"/>
      <c r="F385" s="7"/>
    </row>
    <row r="386" spans="1:6" ht="14.25">
      <c r="A386" s="250"/>
      <c r="B386" s="8"/>
      <c r="C386" s="7"/>
      <c r="E386" s="7"/>
      <c r="F386" s="7"/>
    </row>
    <row r="387" spans="1:6" ht="14.25">
      <c r="A387" s="250"/>
      <c r="B387" s="8"/>
      <c r="C387" s="7"/>
      <c r="E387" s="7"/>
      <c r="F387" s="7"/>
    </row>
    <row r="388" spans="1:6" ht="14.25">
      <c r="A388" s="250"/>
      <c r="B388" s="8"/>
      <c r="C388" s="7"/>
      <c r="E388" s="7"/>
      <c r="F388" s="7"/>
    </row>
    <row r="389" spans="1:6" ht="14.25">
      <c r="A389" s="250"/>
      <c r="B389" s="8"/>
      <c r="C389" s="7"/>
      <c r="E389" s="7"/>
      <c r="F389" s="7"/>
    </row>
    <row r="390" spans="1:6" ht="14.25">
      <c r="A390" s="250"/>
      <c r="B390" s="8"/>
      <c r="C390" s="7"/>
      <c r="E390" s="7"/>
      <c r="F390" s="7"/>
    </row>
    <row r="391" spans="1:6" ht="14.25">
      <c r="A391" s="250"/>
      <c r="B391" s="8"/>
      <c r="C391" s="7"/>
      <c r="E391" s="7"/>
      <c r="F391" s="7"/>
    </row>
    <row r="392" spans="1:6" ht="14.25">
      <c r="A392" s="250"/>
      <c r="B392" s="8"/>
      <c r="C392" s="7"/>
      <c r="E392" s="7"/>
      <c r="F392" s="7"/>
    </row>
    <row r="393" spans="1:6" ht="14.25">
      <c r="A393" s="250"/>
      <c r="B393" s="8"/>
      <c r="C393" s="7"/>
      <c r="E393" s="7"/>
      <c r="F393" s="7"/>
    </row>
    <row r="394" spans="1:6" ht="14.25">
      <c r="A394" s="250"/>
      <c r="B394" s="8"/>
      <c r="C394" s="7"/>
      <c r="E394" s="7"/>
      <c r="F394" s="7"/>
    </row>
    <row r="395" spans="1:6" ht="14.25">
      <c r="A395" s="250"/>
      <c r="B395" s="8"/>
      <c r="C395" s="7"/>
      <c r="E395" s="7"/>
      <c r="F395" s="7"/>
    </row>
    <row r="396" spans="1:6" ht="14.25">
      <c r="A396" s="250"/>
      <c r="B396" s="8"/>
      <c r="C396" s="7"/>
      <c r="E396" s="7"/>
      <c r="F396" s="7"/>
    </row>
    <row r="397" spans="1:6" ht="14.25">
      <c r="A397" s="250"/>
      <c r="B397" s="8"/>
      <c r="C397" s="7"/>
      <c r="E397" s="7"/>
      <c r="F397" s="7"/>
    </row>
    <row r="398" spans="1:6" ht="14.25">
      <c r="A398" s="250"/>
      <c r="B398" s="8"/>
      <c r="C398" s="7"/>
      <c r="E398" s="7"/>
      <c r="F398" s="7"/>
    </row>
    <row r="399" spans="1:6" ht="14.25">
      <c r="A399" s="250"/>
      <c r="B399" s="8"/>
      <c r="C399" s="7"/>
      <c r="E399" s="7"/>
      <c r="F399" s="7"/>
    </row>
    <row r="400" spans="1:6" ht="14.25">
      <c r="A400" s="250"/>
      <c r="B400" s="8"/>
      <c r="C400" s="7"/>
      <c r="E400" s="7"/>
      <c r="F400" s="7"/>
    </row>
    <row r="401" spans="1:6" ht="14.25">
      <c r="A401" s="250"/>
      <c r="B401" s="8"/>
      <c r="C401" s="7"/>
      <c r="E401" s="7"/>
      <c r="F401" s="7"/>
    </row>
    <row r="402" spans="1:6" ht="14.25">
      <c r="A402" s="250"/>
      <c r="B402" s="8"/>
      <c r="C402" s="7"/>
      <c r="E402" s="7"/>
      <c r="F402" s="7"/>
    </row>
    <row r="403" spans="1:6" ht="14.25">
      <c r="A403" s="250"/>
      <c r="B403" s="8"/>
      <c r="C403" s="7"/>
      <c r="E403" s="7"/>
      <c r="F403" s="7"/>
    </row>
    <row r="404" spans="1:6" ht="14.25">
      <c r="A404" s="250"/>
      <c r="B404" s="8"/>
      <c r="C404" s="7"/>
      <c r="E404" s="7"/>
      <c r="F404" s="7"/>
    </row>
    <row r="405" spans="1:6" ht="14.25">
      <c r="A405" s="250"/>
      <c r="B405" s="8"/>
      <c r="C405" s="7"/>
      <c r="E405" s="7"/>
      <c r="F405" s="7"/>
    </row>
    <row r="406" spans="1:6" ht="14.25">
      <c r="A406" s="250"/>
      <c r="B406" s="8"/>
      <c r="C406" s="7"/>
      <c r="E406" s="7"/>
      <c r="F406" s="7"/>
    </row>
    <row r="407" spans="1:6" ht="14.25">
      <c r="A407" s="250"/>
      <c r="B407" s="8"/>
      <c r="C407" s="7"/>
      <c r="E407" s="7"/>
      <c r="F407" s="7"/>
    </row>
    <row r="408" spans="1:6" ht="14.25">
      <c r="A408" s="250"/>
      <c r="B408" s="8"/>
      <c r="C408" s="7"/>
      <c r="E408" s="7"/>
      <c r="F408" s="7"/>
    </row>
    <row r="409" spans="1:6" ht="14.25">
      <c r="A409" s="250"/>
      <c r="B409" s="8"/>
      <c r="C409" s="7"/>
      <c r="E409" s="7"/>
      <c r="F409" s="7"/>
    </row>
    <row r="410" spans="1:6" ht="14.25">
      <c r="A410" s="250"/>
      <c r="B410" s="8"/>
      <c r="C410" s="7"/>
      <c r="E410" s="7"/>
      <c r="F410" s="7"/>
    </row>
    <row r="411" spans="1:6" ht="14.25">
      <c r="A411" s="250"/>
      <c r="B411" s="8"/>
      <c r="C411" s="7"/>
      <c r="E411" s="7"/>
      <c r="F411" s="7"/>
    </row>
    <row r="412" spans="1:6" ht="14.25">
      <c r="A412" s="250"/>
      <c r="B412" s="8"/>
      <c r="C412" s="7"/>
      <c r="E412" s="7"/>
      <c r="F412" s="7"/>
    </row>
    <row r="413" spans="1:6" ht="14.25">
      <c r="A413" s="250"/>
      <c r="B413" s="8"/>
      <c r="C413" s="7"/>
      <c r="E413" s="7"/>
      <c r="F413" s="7"/>
    </row>
    <row r="414" spans="1:6" ht="14.25">
      <c r="A414" s="250"/>
      <c r="B414" s="8"/>
      <c r="C414" s="7"/>
      <c r="E414" s="7"/>
      <c r="F414" s="7"/>
    </row>
    <row r="415" spans="1:6" ht="14.25">
      <c r="A415" s="250"/>
      <c r="B415" s="8"/>
      <c r="C415" s="7"/>
      <c r="E415" s="7"/>
      <c r="F415" s="7"/>
    </row>
    <row r="416" spans="1:6" ht="14.25">
      <c r="A416" s="250"/>
      <c r="B416" s="8"/>
      <c r="C416" s="7"/>
      <c r="E416" s="7"/>
      <c r="F416" s="7"/>
    </row>
    <row r="417" spans="1:6" ht="14.25">
      <c r="A417" s="250"/>
      <c r="B417" s="8"/>
      <c r="C417" s="7"/>
      <c r="E417" s="7"/>
      <c r="F417" s="7"/>
    </row>
    <row r="418" spans="1:6" ht="14.25">
      <c r="A418" s="250"/>
      <c r="B418" s="8"/>
      <c r="C418" s="7"/>
      <c r="E418" s="7"/>
      <c r="F418" s="7"/>
    </row>
    <row r="419" spans="1:6" ht="14.25">
      <c r="A419" s="250"/>
      <c r="B419" s="8"/>
      <c r="C419" s="7"/>
      <c r="E419" s="7"/>
      <c r="F419" s="7"/>
    </row>
    <row r="420" spans="1:6" ht="14.25">
      <c r="A420" s="250"/>
      <c r="B420" s="8"/>
      <c r="C420" s="7"/>
      <c r="E420" s="7"/>
      <c r="F420" s="7"/>
    </row>
    <row r="421" spans="1:6" ht="14.25">
      <c r="A421" s="250"/>
      <c r="B421" s="8"/>
      <c r="C421" s="7"/>
      <c r="E421" s="7"/>
      <c r="F421" s="7"/>
    </row>
    <row r="422" spans="1:6" ht="14.25">
      <c r="A422" s="250"/>
      <c r="B422" s="8"/>
      <c r="C422" s="7"/>
      <c r="E422" s="7"/>
      <c r="F422" s="7"/>
    </row>
    <row r="423" spans="1:6" ht="14.25">
      <c r="A423" s="250"/>
      <c r="B423" s="8"/>
      <c r="C423" s="7"/>
      <c r="E423" s="7"/>
      <c r="F423" s="7"/>
    </row>
    <row r="424" spans="1:6" ht="14.25">
      <c r="A424" s="250"/>
      <c r="B424" s="8"/>
      <c r="C424" s="7"/>
      <c r="E424" s="7"/>
      <c r="F424" s="7"/>
    </row>
    <row r="425" spans="1:6" ht="14.25">
      <c r="A425" s="250"/>
      <c r="B425" s="8"/>
      <c r="C425" s="7"/>
      <c r="E425" s="7"/>
      <c r="F425" s="7"/>
    </row>
    <row r="426" spans="1:6" ht="14.25">
      <c r="A426" s="250"/>
      <c r="B426" s="8"/>
      <c r="C426" s="7"/>
      <c r="E426" s="7"/>
      <c r="F426" s="7"/>
    </row>
    <row r="427" spans="1:6" ht="14.25">
      <c r="A427" s="250"/>
      <c r="B427" s="8"/>
      <c r="C427" s="7"/>
      <c r="E427" s="7"/>
      <c r="F427" s="7"/>
    </row>
    <row r="428" spans="1:6" ht="14.25">
      <c r="A428" s="250"/>
      <c r="B428" s="8"/>
      <c r="C428" s="7"/>
      <c r="E428" s="7"/>
      <c r="F428" s="7"/>
    </row>
    <row r="429" spans="1:6" ht="14.25">
      <c r="A429" s="250"/>
      <c r="B429" s="8"/>
      <c r="C429" s="7"/>
      <c r="E429" s="7"/>
      <c r="F429" s="7"/>
    </row>
    <row r="430" spans="1:6" ht="14.25">
      <c r="A430" s="250"/>
      <c r="B430" s="8"/>
      <c r="C430" s="7"/>
      <c r="E430" s="7"/>
      <c r="F430" s="7"/>
    </row>
    <row r="431" spans="1:6" ht="14.25">
      <c r="A431" s="250"/>
      <c r="B431" s="8"/>
      <c r="C431" s="7"/>
      <c r="E431" s="7"/>
      <c r="F431" s="7"/>
    </row>
    <row r="432" spans="1:6" ht="14.25">
      <c r="A432" s="250"/>
      <c r="B432" s="8"/>
      <c r="C432" s="7"/>
      <c r="E432" s="7"/>
      <c r="F432" s="7"/>
    </row>
    <row r="433" spans="1:6" ht="14.25">
      <c r="A433" s="250"/>
      <c r="B433" s="8"/>
      <c r="C433" s="7"/>
      <c r="E433" s="7"/>
      <c r="F433" s="7"/>
    </row>
    <row r="434" spans="1:6" ht="14.25">
      <c r="A434" s="250"/>
      <c r="B434" s="8"/>
      <c r="C434" s="7"/>
      <c r="E434" s="7"/>
      <c r="F434" s="7"/>
    </row>
    <row r="435" spans="1:6" ht="14.25">
      <c r="A435" s="250"/>
      <c r="B435" s="8"/>
      <c r="C435" s="7"/>
      <c r="E435" s="7"/>
      <c r="F435" s="7"/>
    </row>
    <row r="436" spans="1:6" ht="14.25">
      <c r="A436" s="250"/>
      <c r="B436" s="8"/>
      <c r="C436" s="7"/>
      <c r="E436" s="7"/>
      <c r="F436" s="7"/>
    </row>
    <row r="437" spans="1:6" ht="14.25">
      <c r="A437" s="250"/>
      <c r="B437" s="8"/>
      <c r="C437" s="7"/>
      <c r="E437" s="7"/>
      <c r="F437" s="7"/>
    </row>
    <row r="438" spans="1:6" ht="14.25">
      <c r="A438" s="250"/>
      <c r="B438" s="8"/>
      <c r="C438" s="7"/>
      <c r="E438" s="7"/>
      <c r="F438" s="7"/>
    </row>
    <row r="439" spans="1:6" ht="14.25">
      <c r="A439" s="250"/>
      <c r="B439" s="8"/>
      <c r="C439" s="7"/>
      <c r="E439" s="7"/>
      <c r="F439" s="7"/>
    </row>
    <row r="440" spans="1:6" ht="14.25">
      <c r="A440" s="250"/>
      <c r="B440" s="8"/>
      <c r="C440" s="7"/>
      <c r="E440" s="7"/>
      <c r="F440" s="7"/>
    </row>
    <row r="441" spans="1:6" ht="14.25">
      <c r="A441" s="250"/>
      <c r="B441" s="8"/>
      <c r="C441" s="7"/>
      <c r="E441" s="7"/>
      <c r="F441" s="7"/>
    </row>
    <row r="442" spans="1:6" ht="14.25">
      <c r="A442" s="250"/>
      <c r="B442" s="8"/>
      <c r="C442" s="7"/>
      <c r="E442" s="7"/>
      <c r="F442" s="7"/>
    </row>
    <row r="443" spans="1:6" ht="14.25">
      <c r="A443" s="250"/>
      <c r="B443" s="8"/>
      <c r="C443" s="7"/>
      <c r="E443" s="7"/>
      <c r="F443" s="7"/>
    </row>
    <row r="444" spans="1:6" ht="14.25">
      <c r="A444" s="250"/>
      <c r="B444" s="8"/>
      <c r="C444" s="7"/>
      <c r="E444" s="7"/>
      <c r="F444" s="7"/>
    </row>
    <row r="445" spans="1:6" ht="14.25">
      <c r="A445" s="250"/>
      <c r="B445" s="8"/>
      <c r="C445" s="7"/>
      <c r="E445" s="7"/>
      <c r="F445" s="7"/>
    </row>
    <row r="446" spans="1:6" ht="14.25">
      <c r="A446" s="250"/>
      <c r="B446" s="8"/>
      <c r="C446" s="7"/>
      <c r="E446" s="7"/>
      <c r="F446" s="7"/>
    </row>
    <row r="447" spans="1:6" ht="14.25">
      <c r="A447" s="250"/>
      <c r="B447" s="8"/>
      <c r="C447" s="7"/>
      <c r="E447" s="7"/>
      <c r="F447" s="7"/>
    </row>
    <row r="448" spans="1:6" ht="14.25">
      <c r="A448" s="250"/>
      <c r="B448" s="8"/>
      <c r="C448" s="7"/>
      <c r="E448" s="7"/>
      <c r="F448" s="7"/>
    </row>
    <row r="449" spans="1:6" ht="14.25">
      <c r="A449" s="250"/>
      <c r="B449" s="8"/>
      <c r="C449" s="7"/>
      <c r="E449" s="7"/>
      <c r="F449" s="7"/>
    </row>
    <row r="450" spans="1:6" ht="14.25">
      <c r="A450" s="250"/>
      <c r="B450" s="8"/>
      <c r="C450" s="7"/>
      <c r="E450" s="7"/>
      <c r="F450" s="7"/>
    </row>
    <row r="451" spans="1:6" ht="14.25">
      <c r="A451" s="250"/>
      <c r="B451" s="8"/>
      <c r="C451" s="7"/>
      <c r="E451" s="7"/>
      <c r="F451" s="7"/>
    </row>
    <row r="452" spans="1:6" ht="14.25">
      <c r="A452" s="250"/>
      <c r="B452" s="8"/>
      <c r="C452" s="7"/>
      <c r="E452" s="7"/>
      <c r="F452" s="7"/>
    </row>
    <row r="453" spans="1:6" ht="14.25">
      <c r="A453" s="250"/>
      <c r="B453" s="8"/>
      <c r="C453" s="7"/>
      <c r="E453" s="7"/>
      <c r="F453" s="7"/>
    </row>
    <row r="454" spans="1:6" ht="14.25">
      <c r="A454" s="250"/>
      <c r="B454" s="8"/>
      <c r="C454" s="7"/>
      <c r="E454" s="7"/>
      <c r="F454" s="7"/>
    </row>
    <row r="455" spans="1:6" ht="14.25">
      <c r="A455" s="250"/>
      <c r="B455" s="8"/>
      <c r="C455" s="7"/>
      <c r="E455" s="7"/>
      <c r="F455" s="7"/>
    </row>
    <row r="456" spans="1:6" ht="14.25">
      <c r="A456" s="250"/>
      <c r="B456" s="8"/>
      <c r="C456" s="7"/>
      <c r="E456" s="7"/>
      <c r="F456" s="7"/>
    </row>
    <row r="457" spans="1:6" ht="14.25">
      <c r="A457" s="250"/>
      <c r="B457" s="8"/>
      <c r="C457" s="7"/>
      <c r="E457" s="7"/>
      <c r="F457" s="7"/>
    </row>
    <row r="458" spans="1:6" ht="14.25">
      <c r="A458" s="250"/>
      <c r="B458" s="8"/>
      <c r="C458" s="7"/>
      <c r="E458" s="7"/>
      <c r="F458" s="7"/>
    </row>
    <row r="459" spans="1:6" ht="14.25">
      <c r="A459" s="250"/>
      <c r="B459" s="8"/>
      <c r="C459" s="7"/>
      <c r="E459" s="7"/>
      <c r="F459" s="7"/>
    </row>
    <row r="460" spans="1:6" ht="14.25">
      <c r="A460" s="250"/>
      <c r="B460" s="8"/>
      <c r="C460" s="7"/>
      <c r="E460" s="7"/>
      <c r="F460" s="7"/>
    </row>
    <row r="461" spans="1:6" ht="14.25">
      <c r="A461" s="250"/>
      <c r="B461" s="8"/>
      <c r="C461" s="7"/>
      <c r="E461" s="7"/>
      <c r="F461" s="7"/>
    </row>
    <row r="462" spans="1:6" ht="14.25">
      <c r="A462" s="250"/>
      <c r="B462" s="8"/>
      <c r="C462" s="7"/>
      <c r="E462" s="7"/>
      <c r="F462" s="7"/>
    </row>
    <row r="463" spans="1:6" ht="14.25">
      <c r="A463" s="250"/>
      <c r="B463" s="8"/>
      <c r="C463" s="7"/>
      <c r="E463" s="7"/>
      <c r="F463" s="7"/>
    </row>
    <row r="464" spans="1:6" ht="14.25">
      <c r="A464" s="250"/>
      <c r="B464" s="8"/>
      <c r="C464" s="7"/>
      <c r="E464" s="7"/>
      <c r="F464" s="7"/>
    </row>
    <row r="465" spans="1:6" ht="14.25">
      <c r="A465" s="250"/>
      <c r="B465" s="8"/>
      <c r="C465" s="7"/>
      <c r="E465" s="7"/>
      <c r="F465" s="7"/>
    </row>
    <row r="466" spans="1:6" ht="14.25">
      <c r="A466" s="250"/>
      <c r="B466" s="8"/>
      <c r="C466" s="7"/>
      <c r="E466" s="7"/>
      <c r="F466" s="7"/>
    </row>
    <row r="467" spans="1:6" ht="14.25">
      <c r="A467" s="250"/>
      <c r="B467" s="8"/>
      <c r="C467" s="7"/>
      <c r="E467" s="7"/>
      <c r="F467" s="7"/>
    </row>
    <row r="468" spans="1:6" ht="14.25">
      <c r="A468" s="250"/>
      <c r="B468" s="8"/>
      <c r="C468" s="7"/>
      <c r="E468" s="7"/>
      <c r="F468" s="7"/>
    </row>
    <row r="469" spans="1:6" ht="14.25">
      <c r="A469" s="250"/>
      <c r="B469" s="8"/>
      <c r="C469" s="7"/>
      <c r="E469" s="7"/>
      <c r="F469" s="7"/>
    </row>
    <row r="470" spans="1:6" ht="14.25">
      <c r="A470" s="250"/>
      <c r="B470" s="8"/>
      <c r="C470" s="7"/>
      <c r="E470" s="7"/>
      <c r="F470" s="7"/>
    </row>
    <row r="471" spans="1:6" ht="14.25">
      <c r="A471" s="250"/>
      <c r="B471" s="8"/>
      <c r="C471" s="7"/>
      <c r="E471" s="7"/>
      <c r="F471" s="7"/>
    </row>
    <row r="472" spans="1:6" ht="14.25">
      <c r="A472" s="250"/>
      <c r="B472" s="8"/>
      <c r="C472" s="7"/>
      <c r="E472" s="7"/>
      <c r="F472" s="7"/>
    </row>
    <row r="473" spans="1:6" ht="14.25">
      <c r="A473" s="250"/>
      <c r="B473" s="8"/>
      <c r="C473" s="7"/>
      <c r="E473" s="7"/>
      <c r="F473" s="7"/>
    </row>
    <row r="474" spans="1:6" ht="14.25">
      <c r="A474" s="250"/>
      <c r="B474" s="8"/>
      <c r="C474" s="7"/>
      <c r="E474" s="7"/>
      <c r="F474" s="7"/>
    </row>
    <row r="475" spans="1:6" ht="14.25">
      <c r="A475" s="250"/>
      <c r="B475" s="8"/>
      <c r="C475" s="7"/>
      <c r="E475" s="7"/>
      <c r="F475" s="7"/>
    </row>
    <row r="476" spans="1:6" ht="14.25">
      <c r="A476" s="250"/>
      <c r="B476" s="8"/>
      <c r="C476" s="7"/>
      <c r="E476" s="7"/>
      <c r="F476" s="7"/>
    </row>
    <row r="477" spans="1:6" ht="14.25">
      <c r="A477" s="250"/>
      <c r="B477" s="8"/>
      <c r="C477" s="7"/>
      <c r="E477" s="7"/>
      <c r="F477" s="7"/>
    </row>
    <row r="478" spans="1:6" ht="14.25">
      <c r="A478" s="250"/>
      <c r="B478" s="8"/>
      <c r="C478" s="7"/>
      <c r="E478" s="7"/>
      <c r="F478" s="7"/>
    </row>
    <row r="479" spans="1:6" ht="14.25">
      <c r="A479" s="250"/>
      <c r="B479" s="8"/>
      <c r="C479" s="7"/>
      <c r="E479" s="7"/>
      <c r="F479" s="7"/>
    </row>
    <row r="480" spans="1:6" ht="14.25">
      <c r="A480" s="250"/>
      <c r="B480" s="8"/>
      <c r="C480" s="7"/>
      <c r="E480" s="7"/>
      <c r="F480" s="7"/>
    </row>
    <row r="481" spans="1:6" ht="14.25">
      <c r="A481" s="250"/>
      <c r="B481" s="8"/>
      <c r="C481" s="7"/>
      <c r="E481" s="7"/>
      <c r="F481" s="7"/>
    </row>
    <row r="482" spans="1:6" ht="14.25">
      <c r="A482" s="250"/>
      <c r="B482" s="8"/>
      <c r="C482" s="7"/>
      <c r="E482" s="7"/>
      <c r="F482" s="7"/>
    </row>
    <row r="483" spans="1:6" ht="14.25">
      <c r="A483" s="250"/>
      <c r="B483" s="8"/>
      <c r="C483" s="7"/>
      <c r="E483" s="7"/>
      <c r="F483" s="7"/>
    </row>
    <row r="484" spans="1:6" ht="14.25">
      <c r="A484" s="250"/>
      <c r="B484" s="8"/>
      <c r="C484" s="7"/>
      <c r="E484" s="7"/>
      <c r="F484" s="7"/>
    </row>
    <row r="485" spans="1:6" ht="14.25">
      <c r="A485" s="250"/>
      <c r="B485" s="8"/>
      <c r="C485" s="7"/>
      <c r="E485" s="7"/>
      <c r="F485" s="7"/>
    </row>
    <row r="486" spans="1:6" ht="14.25">
      <c r="A486" s="250"/>
      <c r="B486" s="8"/>
      <c r="C486" s="7"/>
      <c r="E486" s="7"/>
      <c r="F486" s="7"/>
    </row>
    <row r="487" spans="1:6" ht="14.25">
      <c r="A487" s="250"/>
      <c r="B487" s="8"/>
      <c r="C487" s="7"/>
      <c r="E487" s="7"/>
      <c r="F487" s="7"/>
    </row>
    <row r="488" spans="1:6" ht="14.25">
      <c r="A488" s="250"/>
      <c r="B488" s="8"/>
      <c r="C488" s="7"/>
      <c r="E488" s="7"/>
      <c r="F488" s="7"/>
    </row>
    <row r="489" spans="1:6" ht="14.25">
      <c r="A489" s="250"/>
      <c r="B489" s="8"/>
      <c r="C489" s="7"/>
      <c r="E489" s="7"/>
      <c r="F489" s="7"/>
    </row>
    <row r="490" spans="1:6" ht="14.25">
      <c r="A490" s="250"/>
      <c r="B490" s="8"/>
      <c r="C490" s="7"/>
      <c r="E490" s="7"/>
      <c r="F490" s="7"/>
    </row>
    <row r="491" spans="1:6" ht="14.25">
      <c r="A491" s="250"/>
      <c r="B491" s="8"/>
      <c r="C491" s="7"/>
      <c r="E491" s="7"/>
      <c r="F491" s="7"/>
    </row>
    <row r="492" spans="1:6" ht="14.25">
      <c r="A492" s="250"/>
      <c r="B492" s="8"/>
      <c r="C492" s="7"/>
      <c r="E492" s="7"/>
      <c r="F492" s="7"/>
    </row>
    <row r="493" spans="1:6" ht="14.25">
      <c r="A493" s="250"/>
      <c r="B493" s="8"/>
      <c r="C493" s="7"/>
      <c r="E493" s="7"/>
      <c r="F493" s="7"/>
    </row>
    <row r="494" spans="1:6" ht="14.25">
      <c r="A494" s="250"/>
      <c r="B494" s="8"/>
      <c r="C494" s="7"/>
      <c r="E494" s="7"/>
      <c r="F494" s="7"/>
    </row>
    <row r="495" spans="1:6" ht="14.25">
      <c r="A495" s="250"/>
      <c r="B495" s="8"/>
      <c r="C495" s="7"/>
      <c r="E495" s="7"/>
      <c r="F495" s="7"/>
    </row>
    <row r="496" spans="1:6" ht="14.25">
      <c r="A496" s="250"/>
      <c r="B496" s="8"/>
      <c r="C496" s="7"/>
      <c r="E496" s="7"/>
      <c r="F496" s="7"/>
    </row>
    <row r="497" spans="1:6" ht="14.25">
      <c r="A497" s="250"/>
      <c r="B497" s="8"/>
      <c r="C497" s="7"/>
      <c r="E497" s="7"/>
      <c r="F497" s="7"/>
    </row>
    <row r="498" spans="1:6" ht="14.25">
      <c r="A498" s="250"/>
      <c r="B498" s="8"/>
      <c r="C498" s="7"/>
      <c r="E498" s="7"/>
      <c r="F498" s="7"/>
    </row>
    <row r="499" spans="1:6" ht="14.25">
      <c r="A499" s="250"/>
      <c r="B499" s="8"/>
      <c r="C499" s="7"/>
      <c r="E499" s="7"/>
      <c r="F499" s="7"/>
    </row>
    <row r="500" spans="1:6" ht="14.25">
      <c r="A500" s="250"/>
      <c r="B500" s="8"/>
      <c r="C500" s="7"/>
      <c r="E500" s="7"/>
      <c r="F500" s="7"/>
    </row>
    <row r="501" spans="1:6" ht="14.25">
      <c r="A501" s="250"/>
      <c r="B501" s="8"/>
      <c r="C501" s="7"/>
      <c r="E501" s="7"/>
      <c r="F501" s="7"/>
    </row>
    <row r="502" spans="1:6" ht="14.25">
      <c r="A502" s="250"/>
      <c r="B502" s="8"/>
      <c r="C502" s="7"/>
      <c r="E502" s="7"/>
      <c r="F502" s="7"/>
    </row>
    <row r="503" spans="1:6" ht="14.25">
      <c r="A503" s="250"/>
      <c r="B503" s="8"/>
      <c r="C503" s="7"/>
      <c r="E503" s="7"/>
      <c r="F503" s="7"/>
    </row>
    <row r="504" spans="1:6" ht="14.25">
      <c r="A504" s="250"/>
      <c r="B504" s="8"/>
      <c r="C504" s="7"/>
      <c r="E504" s="7"/>
      <c r="F504" s="7"/>
    </row>
    <row r="505" spans="1:6" ht="14.25">
      <c r="A505" s="250"/>
      <c r="B505" s="8"/>
      <c r="C505" s="7"/>
      <c r="E505" s="7"/>
      <c r="F505" s="7"/>
    </row>
    <row r="506" spans="1:6" ht="14.25">
      <c r="A506" s="250"/>
      <c r="B506" s="8"/>
      <c r="C506" s="7"/>
      <c r="E506" s="7"/>
      <c r="F506" s="7"/>
    </row>
    <row r="507" spans="1:6" ht="14.25">
      <c r="A507" s="250"/>
      <c r="B507" s="8"/>
      <c r="C507" s="7"/>
      <c r="E507" s="7"/>
      <c r="F507" s="7"/>
    </row>
    <row r="508" spans="1:6" ht="14.25">
      <c r="A508" s="250"/>
      <c r="B508" s="8"/>
      <c r="C508" s="7"/>
      <c r="E508" s="7"/>
      <c r="F508" s="7"/>
    </row>
    <row r="509" spans="1:6" ht="14.25">
      <c r="A509" s="250"/>
      <c r="B509" s="8"/>
      <c r="C509" s="7"/>
      <c r="E509" s="7"/>
      <c r="F509" s="7"/>
    </row>
    <row r="510" spans="1:6" ht="14.25">
      <c r="A510" s="250"/>
      <c r="B510" s="8"/>
      <c r="C510" s="7"/>
      <c r="E510" s="7"/>
      <c r="F510" s="7"/>
    </row>
    <row r="511" spans="1:6" ht="14.25">
      <c r="A511" s="250"/>
      <c r="B511" s="8"/>
      <c r="C511" s="7"/>
      <c r="E511" s="7"/>
      <c r="F511" s="7"/>
    </row>
    <row r="512" spans="1:6" ht="14.25">
      <c r="A512" s="250"/>
      <c r="B512" s="8"/>
      <c r="C512" s="7"/>
      <c r="E512" s="7"/>
      <c r="F512" s="7"/>
    </row>
    <row r="513" spans="1:6" ht="14.25">
      <c r="A513" s="250"/>
      <c r="B513" s="8"/>
      <c r="C513" s="7"/>
      <c r="E513" s="7"/>
      <c r="F513" s="7"/>
    </row>
    <row r="514" spans="1:6" ht="14.25">
      <c r="A514" s="250"/>
      <c r="B514" s="8"/>
      <c r="C514" s="7"/>
      <c r="E514" s="7"/>
      <c r="F514" s="7"/>
    </row>
    <row r="515" spans="1:6" ht="14.25">
      <c r="A515" s="250"/>
      <c r="B515" s="8"/>
      <c r="C515" s="7"/>
      <c r="E515" s="7"/>
      <c r="F515" s="7"/>
    </row>
    <row r="516" spans="1:6" ht="14.25">
      <c r="A516" s="250"/>
      <c r="B516" s="8"/>
      <c r="C516" s="7"/>
      <c r="E516" s="7"/>
      <c r="F516" s="7"/>
    </row>
    <row r="517" spans="1:6" ht="14.25">
      <c r="A517" s="250"/>
      <c r="B517" s="8"/>
      <c r="C517" s="7"/>
      <c r="E517" s="7"/>
      <c r="F517" s="7"/>
    </row>
    <row r="518" spans="1:6" ht="14.25">
      <c r="A518" s="250"/>
      <c r="B518" s="8"/>
      <c r="C518" s="7"/>
      <c r="E518" s="7"/>
      <c r="F518" s="7"/>
    </row>
    <row r="519" spans="1:6" ht="14.25">
      <c r="A519" s="250"/>
      <c r="B519" s="8"/>
      <c r="C519" s="7"/>
      <c r="E519" s="7"/>
      <c r="F519" s="7"/>
    </row>
    <row r="520" spans="1:6" ht="14.25">
      <c r="A520" s="250"/>
      <c r="B520" s="8"/>
      <c r="C520" s="7"/>
      <c r="E520" s="7"/>
      <c r="F520" s="7"/>
    </row>
    <row r="521" spans="1:6" ht="14.25">
      <c r="A521" s="250"/>
      <c r="B521" s="8"/>
      <c r="C521" s="7"/>
      <c r="E521" s="7"/>
      <c r="F521" s="7"/>
    </row>
    <row r="522" spans="1:6" ht="14.25">
      <c r="A522" s="250"/>
      <c r="B522" s="8"/>
      <c r="C522" s="7"/>
      <c r="E522" s="7"/>
      <c r="F522" s="7"/>
    </row>
    <row r="523" spans="1:6" ht="14.25">
      <c r="A523" s="250"/>
      <c r="B523" s="8"/>
      <c r="C523" s="7"/>
      <c r="E523" s="7"/>
      <c r="F523" s="7"/>
    </row>
    <row r="524" spans="1:6" ht="14.25">
      <c r="A524" s="250"/>
      <c r="B524" s="8"/>
      <c r="C524" s="7"/>
      <c r="E524" s="7"/>
      <c r="F524" s="7"/>
    </row>
    <row r="525" spans="1:6" ht="14.25">
      <c r="A525" s="250"/>
      <c r="B525" s="8"/>
      <c r="C525" s="7"/>
      <c r="E525" s="7"/>
      <c r="F525" s="7"/>
    </row>
    <row r="526" spans="1:6" ht="14.25">
      <c r="A526" s="250"/>
      <c r="B526" s="8"/>
      <c r="C526" s="7"/>
      <c r="E526" s="7"/>
      <c r="F526" s="7"/>
    </row>
    <row r="527" spans="1:6" ht="14.25">
      <c r="A527" s="250"/>
      <c r="B527" s="8"/>
      <c r="C527" s="7"/>
      <c r="E527" s="7"/>
      <c r="F527" s="7"/>
    </row>
    <row r="528" spans="1:6" ht="14.25">
      <c r="A528" s="250"/>
      <c r="B528" s="8"/>
      <c r="C528" s="7"/>
      <c r="E528" s="7"/>
      <c r="F528" s="7"/>
    </row>
    <row r="529" spans="1:6" ht="14.25">
      <c r="A529" s="250"/>
      <c r="B529" s="8"/>
      <c r="C529" s="7"/>
      <c r="E529" s="7"/>
      <c r="F529" s="7"/>
    </row>
    <row r="530" spans="1:6" ht="14.25">
      <c r="A530" s="250"/>
      <c r="B530" s="8"/>
      <c r="C530" s="7"/>
      <c r="E530" s="7"/>
      <c r="F530" s="7"/>
    </row>
    <row r="531" ht="12.75">
      <c r="A531" s="248"/>
    </row>
    <row r="532" ht="12.75">
      <c r="A532" s="248"/>
    </row>
    <row r="533" ht="12.75">
      <c r="A533" s="248"/>
    </row>
    <row r="534" ht="12.75">
      <c r="A534" s="248"/>
    </row>
    <row r="535" ht="12.75">
      <c r="A535" s="248"/>
    </row>
    <row r="536" ht="12.75">
      <c r="A536" s="248"/>
    </row>
    <row r="537" ht="12.75">
      <c r="A537" s="248"/>
    </row>
    <row r="538" ht="12.75">
      <c r="A538" s="248"/>
    </row>
    <row r="539" ht="12.75">
      <c r="A539" s="248"/>
    </row>
    <row r="540" ht="12.75">
      <c r="A540" s="248"/>
    </row>
    <row r="541" ht="12.75">
      <c r="A541" s="248"/>
    </row>
    <row r="542" ht="12.75">
      <c r="A542" s="248"/>
    </row>
    <row r="543" ht="12.75">
      <c r="A543" s="248"/>
    </row>
    <row r="544" ht="12.75">
      <c r="A544" s="248"/>
    </row>
    <row r="545" ht="12.75">
      <c r="A545" s="248"/>
    </row>
    <row r="546" ht="12.75">
      <c r="A546" s="248"/>
    </row>
    <row r="547" ht="12.75">
      <c r="A547" s="248"/>
    </row>
    <row r="548" ht="12.75">
      <c r="A548" s="248"/>
    </row>
    <row r="549" ht="12.75">
      <c r="A549" s="248"/>
    </row>
    <row r="550" ht="12.75">
      <c r="A550" s="248"/>
    </row>
    <row r="551" ht="12.75">
      <c r="A551" s="248"/>
    </row>
    <row r="552" ht="12.75">
      <c r="A552" s="248"/>
    </row>
    <row r="553" ht="12.75">
      <c r="A553" s="248"/>
    </row>
    <row r="554" ht="12.75">
      <c r="A554" s="248"/>
    </row>
    <row r="555" ht="12.75">
      <c r="A555" s="248"/>
    </row>
    <row r="556" ht="12.75">
      <c r="A556" s="248"/>
    </row>
    <row r="557" ht="12.75">
      <c r="A557" s="248"/>
    </row>
    <row r="558" ht="12.75">
      <c r="A558" s="248"/>
    </row>
    <row r="559" ht="12.75">
      <c r="A559" s="248"/>
    </row>
    <row r="560" ht="12.75">
      <c r="A560" s="248"/>
    </row>
    <row r="561" ht="12.75">
      <c r="A561" s="248"/>
    </row>
    <row r="562" ht="12.75">
      <c r="A562" s="248"/>
    </row>
    <row r="563" ht="12.75">
      <c r="A563" s="248"/>
    </row>
    <row r="564" ht="12.75">
      <c r="A564" s="248"/>
    </row>
    <row r="565" ht="12.75">
      <c r="A565" s="248"/>
    </row>
    <row r="566" ht="12.75">
      <c r="A566" s="248"/>
    </row>
    <row r="567" ht="12.75">
      <c r="A567" s="248"/>
    </row>
    <row r="568" ht="12.75">
      <c r="A568" s="248"/>
    </row>
    <row r="569" ht="12.75">
      <c r="A569" s="248"/>
    </row>
    <row r="570" ht="12.75">
      <c r="A570" s="248"/>
    </row>
    <row r="571" ht="12.75">
      <c r="A571" s="248"/>
    </row>
    <row r="572" ht="12.75">
      <c r="A572" s="248"/>
    </row>
    <row r="573" ht="12.75">
      <c r="A573" s="248"/>
    </row>
    <row r="574" ht="12.75">
      <c r="A574" s="248"/>
    </row>
    <row r="575" ht="12.75">
      <c r="A575" s="248"/>
    </row>
    <row r="576" ht="12.75">
      <c r="A576" s="248"/>
    </row>
    <row r="577" ht="12.75">
      <c r="A577" s="248"/>
    </row>
    <row r="578" ht="12.75">
      <c r="A578" s="248"/>
    </row>
    <row r="579" ht="12.75">
      <c r="A579" s="248"/>
    </row>
    <row r="580" ht="12.75">
      <c r="A580" s="248"/>
    </row>
    <row r="581" ht="12.75">
      <c r="A581" s="248"/>
    </row>
    <row r="582" ht="12.75">
      <c r="A582" s="248"/>
    </row>
    <row r="583" ht="12.75">
      <c r="A583" s="248"/>
    </row>
    <row r="584" ht="12.75">
      <c r="A584" s="248"/>
    </row>
    <row r="585" ht="12.75">
      <c r="A585" s="248"/>
    </row>
    <row r="586" ht="12.75">
      <c r="A586" s="248"/>
    </row>
    <row r="587" ht="12.75">
      <c r="A587" s="248"/>
    </row>
    <row r="588" ht="12.75">
      <c r="A588" s="248"/>
    </row>
    <row r="589" ht="12.75">
      <c r="A589" s="248"/>
    </row>
    <row r="590" ht="12.75">
      <c r="A590" s="248"/>
    </row>
    <row r="591" ht="12.75">
      <c r="A591" s="248"/>
    </row>
    <row r="592" ht="12.75">
      <c r="A592" s="248"/>
    </row>
    <row r="593" ht="12.75">
      <c r="A593" s="248"/>
    </row>
    <row r="594" ht="12.75">
      <c r="A594" s="248"/>
    </row>
    <row r="595" ht="12.75">
      <c r="A595" s="248"/>
    </row>
    <row r="596" ht="12.75">
      <c r="A596" s="248"/>
    </row>
    <row r="597" ht="12.75">
      <c r="A597" s="248"/>
    </row>
    <row r="598" ht="12.75">
      <c r="A598" s="248"/>
    </row>
    <row r="599" ht="12.75">
      <c r="A599" s="248"/>
    </row>
    <row r="600" ht="12.75">
      <c r="A600" s="248"/>
    </row>
    <row r="601" ht="12.75">
      <c r="A601" s="248"/>
    </row>
    <row r="602" ht="12.75">
      <c r="A602" s="248"/>
    </row>
    <row r="603" ht="12.75">
      <c r="A603" s="248"/>
    </row>
    <row r="604" ht="12.75">
      <c r="A604" s="248"/>
    </row>
    <row r="605" ht="12.75">
      <c r="A605" s="248"/>
    </row>
    <row r="606" ht="12.75">
      <c r="A606" s="248"/>
    </row>
    <row r="607" ht="12.75">
      <c r="A607" s="248"/>
    </row>
    <row r="608" ht="12.75">
      <c r="A608" s="248"/>
    </row>
    <row r="609" ht="12.75">
      <c r="A609" s="248"/>
    </row>
    <row r="610" ht="12.75">
      <c r="A610" s="248"/>
    </row>
    <row r="611" ht="12.75">
      <c r="A611" s="248"/>
    </row>
    <row r="612" ht="12.75">
      <c r="A612" s="248"/>
    </row>
    <row r="613" ht="12.75">
      <c r="A613" s="248"/>
    </row>
    <row r="614" ht="12.75">
      <c r="A614" s="248"/>
    </row>
    <row r="615" ht="12.75">
      <c r="A615" s="248"/>
    </row>
    <row r="616" ht="12.75">
      <c r="A616" s="248"/>
    </row>
    <row r="617" ht="12.75">
      <c r="A617" s="248"/>
    </row>
    <row r="618" ht="12.75">
      <c r="A618" s="248"/>
    </row>
    <row r="619" ht="12.75">
      <c r="A619" s="248"/>
    </row>
    <row r="620" ht="12.75">
      <c r="A620" s="248"/>
    </row>
    <row r="621" ht="12.75">
      <c r="A621" s="248"/>
    </row>
    <row r="622" ht="12.75">
      <c r="A622" s="248"/>
    </row>
    <row r="623" ht="12.75">
      <c r="A623" s="248"/>
    </row>
    <row r="624" ht="12.75">
      <c r="A624" s="248"/>
    </row>
    <row r="625" ht="12.75">
      <c r="A625" s="248"/>
    </row>
    <row r="626" ht="12.75">
      <c r="A626" s="248"/>
    </row>
    <row r="627" ht="12.75">
      <c r="A627" s="248"/>
    </row>
    <row r="628" ht="12.75">
      <c r="A628" s="248"/>
    </row>
    <row r="629" ht="12.75">
      <c r="A629" s="248"/>
    </row>
    <row r="630" ht="12.75">
      <c r="A630" s="248"/>
    </row>
    <row r="631" ht="12.75">
      <c r="A631" s="248"/>
    </row>
    <row r="632" ht="12.75">
      <c r="A632" s="248"/>
    </row>
    <row r="633" ht="12.75">
      <c r="A633" s="248"/>
    </row>
    <row r="634" ht="12.75">
      <c r="A634" s="248"/>
    </row>
    <row r="635" ht="12.75">
      <c r="A635" s="248"/>
    </row>
    <row r="636" ht="12.75">
      <c r="A636" s="248"/>
    </row>
    <row r="637" ht="12.75">
      <c r="A637" s="248"/>
    </row>
    <row r="638" ht="12.75">
      <c r="A638" s="248"/>
    </row>
    <row r="639" ht="12.75">
      <c r="A639" s="248"/>
    </row>
    <row r="640" ht="12.75">
      <c r="A640" s="248"/>
    </row>
    <row r="641" ht="12.75">
      <c r="A641" s="248"/>
    </row>
    <row r="642" ht="12.75">
      <c r="A642" s="248"/>
    </row>
    <row r="643" ht="12.75">
      <c r="A643" s="248"/>
    </row>
    <row r="644" ht="12.75">
      <c r="A644" s="248"/>
    </row>
    <row r="645" ht="12.75">
      <c r="A645" s="248"/>
    </row>
    <row r="646" ht="12.75">
      <c r="A646" s="248"/>
    </row>
    <row r="647" ht="12.75">
      <c r="A647" s="248"/>
    </row>
    <row r="648" ht="12.75">
      <c r="A648" s="248"/>
    </row>
    <row r="649" ht="12.75">
      <c r="A649" s="248"/>
    </row>
    <row r="650" ht="12.75">
      <c r="A650" s="248"/>
    </row>
    <row r="651" ht="12.75">
      <c r="A651" s="248"/>
    </row>
    <row r="652" ht="12.75">
      <c r="A652" s="248"/>
    </row>
    <row r="653" ht="12.75">
      <c r="A653" s="248"/>
    </row>
    <row r="654" ht="12.75">
      <c r="A654" s="248"/>
    </row>
    <row r="655" ht="12.75">
      <c r="A655" s="248"/>
    </row>
    <row r="656" ht="12.75">
      <c r="A656" s="248"/>
    </row>
    <row r="657" ht="12.75">
      <c r="A657" s="248"/>
    </row>
    <row r="658" ht="12.75">
      <c r="A658" s="248"/>
    </row>
    <row r="659" ht="12.75">
      <c r="A659" s="248"/>
    </row>
    <row r="660" ht="12.75">
      <c r="A660" s="248"/>
    </row>
    <row r="661" ht="12.75">
      <c r="A661" s="248"/>
    </row>
    <row r="662" ht="12.75">
      <c r="A662" s="248"/>
    </row>
    <row r="663" ht="12.75">
      <c r="A663" s="248"/>
    </row>
    <row r="664" ht="12.75">
      <c r="A664" s="248"/>
    </row>
    <row r="665" ht="12.75">
      <c r="A665" s="248"/>
    </row>
    <row r="666" ht="12.75">
      <c r="A666" s="248"/>
    </row>
    <row r="667" ht="12.75">
      <c r="A667" s="248"/>
    </row>
    <row r="668" ht="12.75">
      <c r="A668" s="248"/>
    </row>
    <row r="669" ht="12.75">
      <c r="A669" s="248"/>
    </row>
    <row r="670" ht="12.75">
      <c r="A670" s="248"/>
    </row>
    <row r="671" ht="12.75">
      <c r="A671" s="248"/>
    </row>
    <row r="672" ht="12.75">
      <c r="A672" s="248"/>
    </row>
    <row r="673" ht="12.75">
      <c r="A673" s="248"/>
    </row>
    <row r="674" ht="12.75">
      <c r="A674" s="248"/>
    </row>
    <row r="675" ht="12.75">
      <c r="A675" s="248"/>
    </row>
    <row r="676" ht="12.75">
      <c r="A676" s="248"/>
    </row>
    <row r="677" ht="12.75">
      <c r="A677" s="248"/>
    </row>
    <row r="678" ht="12.75">
      <c r="A678" s="248"/>
    </row>
    <row r="679" ht="12.75">
      <c r="A679" s="248"/>
    </row>
    <row r="680" ht="12.75">
      <c r="A680" s="248"/>
    </row>
    <row r="681" ht="12.75">
      <c r="A681" s="248"/>
    </row>
    <row r="682" ht="12.75">
      <c r="A682" s="248"/>
    </row>
    <row r="683" ht="12.75">
      <c r="A683" s="248"/>
    </row>
    <row r="684" ht="12.75">
      <c r="A684" s="248"/>
    </row>
    <row r="685" ht="12.75">
      <c r="A685" s="248"/>
    </row>
    <row r="686" ht="12.75">
      <c r="A686" s="248"/>
    </row>
    <row r="687" ht="12.75">
      <c r="A687" s="248"/>
    </row>
    <row r="688" ht="12.75">
      <c r="A688" s="248"/>
    </row>
    <row r="689" ht="12.75">
      <c r="A689" s="248"/>
    </row>
    <row r="690" ht="12.75">
      <c r="A690" s="248"/>
    </row>
    <row r="691" ht="12.75">
      <c r="A691" s="248"/>
    </row>
    <row r="692" ht="12.75">
      <c r="A692" s="248"/>
    </row>
    <row r="693" ht="12.75">
      <c r="A693" s="248"/>
    </row>
    <row r="694" ht="12.75">
      <c r="A694" s="248"/>
    </row>
    <row r="695" ht="12.75">
      <c r="A695" s="248"/>
    </row>
    <row r="696" ht="12.75">
      <c r="A696" s="248"/>
    </row>
    <row r="697" ht="12.75">
      <c r="A697" s="248"/>
    </row>
    <row r="698" ht="12.75">
      <c r="A698" s="248"/>
    </row>
    <row r="699" ht="12.75">
      <c r="A699" s="248"/>
    </row>
    <row r="700" ht="12.75">
      <c r="A700" s="248"/>
    </row>
    <row r="701" ht="12.75">
      <c r="A701" s="248"/>
    </row>
    <row r="702" ht="12.75">
      <c r="A702" s="248"/>
    </row>
    <row r="703" ht="12.75">
      <c r="A703" s="248"/>
    </row>
    <row r="704" ht="12.75">
      <c r="A704" s="248"/>
    </row>
    <row r="705" ht="12.75">
      <c r="A705" s="248"/>
    </row>
    <row r="706" ht="12.75">
      <c r="A706" s="248"/>
    </row>
    <row r="707" ht="12.75">
      <c r="A707" s="248"/>
    </row>
    <row r="708" ht="12.75">
      <c r="A708" s="248"/>
    </row>
    <row r="709" ht="12.75">
      <c r="A709" s="248"/>
    </row>
    <row r="710" ht="12.75">
      <c r="A710" s="248"/>
    </row>
    <row r="711" ht="12.75">
      <c r="A711" s="248"/>
    </row>
    <row r="712" ht="12.75">
      <c r="A712" s="248"/>
    </row>
    <row r="713" ht="12.75">
      <c r="A713" s="248"/>
    </row>
    <row r="714" ht="12.75">
      <c r="A714" s="248"/>
    </row>
    <row r="715" ht="12.75">
      <c r="A715" s="248"/>
    </row>
    <row r="716" ht="12.75">
      <c r="A716" s="248"/>
    </row>
    <row r="717" ht="12.75">
      <c r="A717" s="248"/>
    </row>
    <row r="718" ht="12.75">
      <c r="A718" s="248"/>
    </row>
    <row r="719" ht="12.75">
      <c r="A719" s="248"/>
    </row>
    <row r="720" ht="12.75">
      <c r="A720" s="248"/>
    </row>
    <row r="721" ht="12.75">
      <c r="A721" s="248"/>
    </row>
    <row r="722" ht="12.75">
      <c r="A722" s="248"/>
    </row>
    <row r="723" ht="12.75">
      <c r="A723" s="248"/>
    </row>
    <row r="724" ht="12.75">
      <c r="A724" s="248"/>
    </row>
    <row r="725" ht="12.75">
      <c r="A725" s="248"/>
    </row>
    <row r="726" ht="12.75">
      <c r="A726" s="248"/>
    </row>
    <row r="727" ht="12.75">
      <c r="A727" s="248"/>
    </row>
    <row r="728" ht="12.75">
      <c r="A728" s="248"/>
    </row>
    <row r="729" ht="12.75">
      <c r="A729" s="248"/>
    </row>
    <row r="730" ht="12.75">
      <c r="A730" s="248"/>
    </row>
    <row r="731" ht="12.75">
      <c r="A731" s="248"/>
    </row>
    <row r="732" ht="12.75">
      <c r="A732" s="248"/>
    </row>
    <row r="733" ht="12.75">
      <c r="A733" s="248"/>
    </row>
    <row r="734" ht="12.75">
      <c r="A734" s="248"/>
    </row>
    <row r="735" ht="12.75">
      <c r="A735" s="248"/>
    </row>
    <row r="736" ht="12.75">
      <c r="A736" s="248"/>
    </row>
    <row r="737" ht="12.75">
      <c r="A737" s="248"/>
    </row>
    <row r="738" ht="12.75">
      <c r="A738" s="248"/>
    </row>
    <row r="739" ht="12.75">
      <c r="A739" s="248"/>
    </row>
    <row r="740" ht="12.75">
      <c r="A740" s="248"/>
    </row>
    <row r="741" ht="12.75">
      <c r="A741" s="248"/>
    </row>
    <row r="742" ht="12.75">
      <c r="A742" s="248"/>
    </row>
    <row r="743" ht="12.75">
      <c r="A743" s="248"/>
    </row>
    <row r="744" ht="12.75">
      <c r="A744" s="248"/>
    </row>
    <row r="745" ht="12.75">
      <c r="A745" s="248"/>
    </row>
    <row r="746" ht="12.75">
      <c r="A746" s="248"/>
    </row>
    <row r="747" ht="12.75">
      <c r="A747" s="248"/>
    </row>
    <row r="748" ht="12.75">
      <c r="A748" s="248"/>
    </row>
    <row r="749" ht="12.75">
      <c r="A749" s="248"/>
    </row>
    <row r="750" ht="12.75">
      <c r="A750" s="248"/>
    </row>
    <row r="751" ht="12.75">
      <c r="A751" s="248"/>
    </row>
    <row r="752" ht="12.75">
      <c r="A752" s="248"/>
    </row>
    <row r="753" ht="12.75">
      <c r="A753" s="248"/>
    </row>
    <row r="754" ht="12.75">
      <c r="A754" s="248"/>
    </row>
    <row r="755" ht="12.75">
      <c r="A755" s="248"/>
    </row>
    <row r="756" ht="12.75">
      <c r="A756" s="248"/>
    </row>
    <row r="757" ht="12.75">
      <c r="A757" s="248"/>
    </row>
    <row r="758" ht="12.75">
      <c r="A758" s="248"/>
    </row>
    <row r="759" ht="12.75">
      <c r="A759" s="248"/>
    </row>
    <row r="760" ht="12.75">
      <c r="A760" s="248"/>
    </row>
    <row r="761" ht="12.75">
      <c r="A761" s="248"/>
    </row>
    <row r="762" ht="12.75">
      <c r="A762" s="248"/>
    </row>
    <row r="763" ht="12.75">
      <c r="A763" s="248"/>
    </row>
    <row r="764" ht="12.75">
      <c r="A764" s="248"/>
    </row>
    <row r="765" ht="12.75">
      <c r="A765" s="248"/>
    </row>
    <row r="766" ht="12.75">
      <c r="A766" s="248"/>
    </row>
    <row r="767" ht="12.75">
      <c r="A767" s="248"/>
    </row>
    <row r="768" ht="12.75">
      <c r="A768" s="248"/>
    </row>
    <row r="769" ht="12.75">
      <c r="A769" s="248"/>
    </row>
    <row r="770" ht="12.75">
      <c r="A770" s="248"/>
    </row>
    <row r="771" ht="12.75">
      <c r="A771" s="248"/>
    </row>
    <row r="772" ht="12.75">
      <c r="A772" s="248"/>
    </row>
    <row r="773" ht="12.75">
      <c r="A773" s="248"/>
    </row>
    <row r="774" ht="12.75">
      <c r="A774" s="248"/>
    </row>
    <row r="775" ht="12.75">
      <c r="A775" s="248"/>
    </row>
    <row r="776" ht="12.75">
      <c r="A776" s="248"/>
    </row>
    <row r="777" ht="12.75">
      <c r="A777" s="248"/>
    </row>
    <row r="778" ht="12.75">
      <c r="A778" s="248"/>
    </row>
    <row r="779" ht="12.75">
      <c r="A779" s="248"/>
    </row>
    <row r="780" ht="12.75">
      <c r="A780" s="248"/>
    </row>
    <row r="781" ht="12.75">
      <c r="A781" s="248"/>
    </row>
    <row r="782" ht="12.75">
      <c r="A782" s="248"/>
    </row>
    <row r="783" ht="12.75">
      <c r="A783" s="248"/>
    </row>
    <row r="784" ht="12.75">
      <c r="A784" s="248"/>
    </row>
    <row r="785" ht="12.75">
      <c r="A785" s="248"/>
    </row>
    <row r="786" ht="12.75">
      <c r="A786" s="248"/>
    </row>
    <row r="787" ht="12.75">
      <c r="A787" s="248"/>
    </row>
    <row r="788" ht="12.75">
      <c r="A788" s="248"/>
    </row>
    <row r="789" ht="12.75">
      <c r="A789" s="248"/>
    </row>
    <row r="790" ht="12.75">
      <c r="A790" s="248"/>
    </row>
    <row r="791" ht="12.75">
      <c r="A791" s="248"/>
    </row>
    <row r="792" ht="12.75">
      <c r="A792" s="248"/>
    </row>
    <row r="793" ht="12.75">
      <c r="A793" s="248"/>
    </row>
    <row r="794" ht="12.75">
      <c r="A794" s="248"/>
    </row>
    <row r="795" ht="12.75">
      <c r="A795" s="248"/>
    </row>
    <row r="796" ht="12.75">
      <c r="A796" s="248"/>
    </row>
    <row r="797" ht="12.75">
      <c r="A797" s="248"/>
    </row>
    <row r="798" ht="12.75">
      <c r="A798" s="248"/>
    </row>
    <row r="799" ht="12.75">
      <c r="A799" s="248"/>
    </row>
    <row r="800" ht="12.75">
      <c r="A800" s="248"/>
    </row>
    <row r="801" ht="12.75">
      <c r="A801" s="248"/>
    </row>
    <row r="802" ht="12.75">
      <c r="A802" s="248"/>
    </row>
    <row r="803" ht="12.75">
      <c r="A803" s="248"/>
    </row>
    <row r="804" ht="12.75">
      <c r="A804" s="248"/>
    </row>
    <row r="805" ht="12.75">
      <c r="A805" s="248"/>
    </row>
    <row r="806" ht="12.75">
      <c r="A806" s="248"/>
    </row>
    <row r="807" ht="12.75">
      <c r="A807" s="248"/>
    </row>
    <row r="808" ht="12.75">
      <c r="A808" s="248"/>
    </row>
    <row r="809" ht="12.75">
      <c r="A809" s="248"/>
    </row>
    <row r="810" ht="12.75">
      <c r="A810" s="248"/>
    </row>
    <row r="811" ht="12.75">
      <c r="A811" s="248"/>
    </row>
    <row r="812" ht="12.75">
      <c r="A812" s="248"/>
    </row>
    <row r="813" ht="12.75">
      <c r="A813" s="248"/>
    </row>
    <row r="814" ht="12.75">
      <c r="A814" s="248"/>
    </row>
    <row r="815" ht="12.75">
      <c r="A815" s="248"/>
    </row>
    <row r="816" ht="12.75">
      <c r="A816" s="248"/>
    </row>
    <row r="817" ht="12.75">
      <c r="A817" s="248"/>
    </row>
    <row r="818" ht="12.75">
      <c r="A818" s="248"/>
    </row>
    <row r="819" ht="12.75">
      <c r="A819" s="248"/>
    </row>
    <row r="820" ht="12.75">
      <c r="A820" s="248"/>
    </row>
    <row r="821" ht="12.75">
      <c r="A821" s="248"/>
    </row>
    <row r="822" ht="12.75">
      <c r="A822" s="248"/>
    </row>
    <row r="823" ht="12.75">
      <c r="A823" s="248"/>
    </row>
    <row r="824" ht="12.75">
      <c r="A824" s="248"/>
    </row>
    <row r="825" ht="12.75">
      <c r="A825" s="248"/>
    </row>
    <row r="826" ht="12.75">
      <c r="A826" s="248"/>
    </row>
    <row r="827" ht="12.75">
      <c r="A827" s="248"/>
    </row>
    <row r="828" ht="12.75">
      <c r="A828" s="248"/>
    </row>
    <row r="829" ht="12.75">
      <c r="A829" s="248"/>
    </row>
    <row r="830" ht="12.75">
      <c r="A830" s="248"/>
    </row>
    <row r="831" ht="12.75">
      <c r="A831" s="248"/>
    </row>
    <row r="832" ht="12.75">
      <c r="A832" s="248"/>
    </row>
    <row r="833" ht="12.75">
      <c r="A833" s="248"/>
    </row>
    <row r="834" ht="12.75">
      <c r="A834" s="248"/>
    </row>
    <row r="835" ht="12.75">
      <c r="A835" s="248"/>
    </row>
    <row r="836" ht="12.75">
      <c r="A836" s="248"/>
    </row>
    <row r="837" ht="12.75">
      <c r="A837" s="248"/>
    </row>
    <row r="838" ht="12.75">
      <c r="A838" s="248"/>
    </row>
    <row r="839" ht="12.75">
      <c r="A839" s="248"/>
    </row>
    <row r="840" ht="12.75">
      <c r="A840" s="248"/>
    </row>
    <row r="841" ht="12.75">
      <c r="A841" s="248"/>
    </row>
    <row r="842" ht="12.75">
      <c r="A842" s="248"/>
    </row>
    <row r="843" ht="12.75">
      <c r="A843" s="248"/>
    </row>
    <row r="844" ht="12.75">
      <c r="A844" s="248"/>
    </row>
    <row r="845" ht="12.75">
      <c r="A845" s="248"/>
    </row>
    <row r="846" ht="12.75">
      <c r="A846" s="248"/>
    </row>
    <row r="847" ht="12.75">
      <c r="A847" s="248"/>
    </row>
    <row r="848" ht="12.75">
      <c r="A848" s="248"/>
    </row>
    <row r="849" ht="12.75">
      <c r="A849" s="248"/>
    </row>
    <row r="850" ht="12.75">
      <c r="A850" s="248"/>
    </row>
    <row r="851" ht="12.75">
      <c r="A851" s="248"/>
    </row>
    <row r="852" ht="12.75">
      <c r="A852" s="248"/>
    </row>
    <row r="853" ht="12.75">
      <c r="A853" s="248"/>
    </row>
    <row r="854" ht="12.75">
      <c r="A854" s="248"/>
    </row>
    <row r="855" ht="12.75">
      <c r="A855" s="248"/>
    </row>
    <row r="856" ht="12.75">
      <c r="A856" s="248"/>
    </row>
    <row r="857" ht="12.75">
      <c r="A857" s="248"/>
    </row>
    <row r="858" ht="12.75">
      <c r="A858" s="248"/>
    </row>
    <row r="859" ht="12.75">
      <c r="A859" s="248"/>
    </row>
    <row r="860" ht="12.75">
      <c r="A860" s="248"/>
    </row>
    <row r="861" ht="12.75">
      <c r="A861" s="248"/>
    </row>
    <row r="862" ht="12.75">
      <c r="A862" s="248"/>
    </row>
    <row r="863" ht="12.75">
      <c r="A863" s="248"/>
    </row>
    <row r="864" ht="12.75">
      <c r="A864" s="248"/>
    </row>
    <row r="865" ht="12.75">
      <c r="A865" s="248"/>
    </row>
    <row r="866" ht="12.75">
      <c r="A866" s="248"/>
    </row>
    <row r="867" ht="12.75">
      <c r="A867" s="248"/>
    </row>
    <row r="868" ht="12.75">
      <c r="A868" s="248"/>
    </row>
    <row r="869" ht="12.75">
      <c r="A869" s="248"/>
    </row>
    <row r="870" ht="12.75">
      <c r="A870" s="248"/>
    </row>
    <row r="871" ht="12.75">
      <c r="A871" s="248"/>
    </row>
    <row r="872" ht="12.75">
      <c r="A872" s="248"/>
    </row>
    <row r="873" ht="12.75">
      <c r="A873" s="248"/>
    </row>
    <row r="874" ht="12.75">
      <c r="A874" s="248"/>
    </row>
    <row r="875" ht="12.75">
      <c r="A875" s="248"/>
    </row>
    <row r="876" ht="12.75">
      <c r="A876" s="248"/>
    </row>
    <row r="877" ht="12.75">
      <c r="A877" s="248"/>
    </row>
    <row r="878" ht="12.75">
      <c r="A878" s="248"/>
    </row>
    <row r="879" ht="12.75">
      <c r="A879" s="248"/>
    </row>
    <row r="880" ht="12.75">
      <c r="A880" s="248"/>
    </row>
    <row r="881" ht="12.75">
      <c r="A881" s="248"/>
    </row>
    <row r="882" ht="12.75">
      <c r="A882" s="248"/>
    </row>
    <row r="883" ht="12.75">
      <c r="A883" s="248"/>
    </row>
    <row r="884" ht="12.75">
      <c r="A884" s="248"/>
    </row>
    <row r="885" ht="12.75">
      <c r="A885" s="248"/>
    </row>
    <row r="886" ht="12.75">
      <c r="A886" s="248"/>
    </row>
  </sheetData>
  <sheetProtection/>
  <mergeCells count="7">
    <mergeCell ref="A4:F4"/>
    <mergeCell ref="A5:F5"/>
    <mergeCell ref="A6:F6"/>
    <mergeCell ref="A7:F7"/>
    <mergeCell ref="B1:F1"/>
    <mergeCell ref="B2:F2"/>
    <mergeCell ref="A3:F3"/>
  </mergeCells>
  <printOptions/>
  <pageMargins left="0.51" right="0.43" top="0.75" bottom="0.59" header="0.5" footer="0.5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2:D33"/>
  <sheetViews>
    <sheetView zoomScalePageLayoutView="0" workbookViewId="0" topLeftCell="A14">
      <selection activeCell="D18" sqref="D18"/>
    </sheetView>
  </sheetViews>
  <sheetFormatPr defaultColWidth="9.00390625" defaultRowHeight="12.75"/>
  <cols>
    <col min="1" max="1" width="26.875" style="13" customWidth="1"/>
    <col min="2" max="2" width="49.875" style="14" customWidth="1"/>
    <col min="3" max="3" width="17.75390625" style="16" customWidth="1"/>
    <col min="4" max="4" width="12.625" style="14" bestFit="1" customWidth="1"/>
    <col min="5" max="16384" width="9.125" style="14" customWidth="1"/>
  </cols>
  <sheetData>
    <row r="1" ht="12" hidden="1"/>
    <row r="2" spans="1:3" ht="18" customHeight="1">
      <c r="A2" s="364"/>
      <c r="B2" s="43"/>
      <c r="C2" s="42" t="s">
        <v>82</v>
      </c>
    </row>
    <row r="3" spans="1:3" ht="14.25" customHeight="1">
      <c r="A3" s="364"/>
      <c r="B3" s="43"/>
      <c r="C3" s="42" t="s">
        <v>81</v>
      </c>
    </row>
    <row r="4" spans="1:3" ht="15.75" customHeight="1">
      <c r="A4" s="364"/>
      <c r="B4" s="428" t="s">
        <v>80</v>
      </c>
      <c r="C4" s="429"/>
    </row>
    <row r="5" spans="1:3" ht="15.75" customHeight="1">
      <c r="A5" s="364"/>
      <c r="B5" s="428" t="s">
        <v>775</v>
      </c>
      <c r="C5" s="428"/>
    </row>
    <row r="6" spans="1:3" ht="15.75" customHeight="1">
      <c r="A6" s="364"/>
      <c r="B6" s="428" t="s">
        <v>776</v>
      </c>
      <c r="C6" s="428"/>
    </row>
    <row r="7" spans="1:3" ht="15" customHeight="1">
      <c r="A7" s="364"/>
      <c r="B7" s="428" t="s">
        <v>757</v>
      </c>
      <c r="C7" s="428"/>
    </row>
    <row r="8" spans="1:3" ht="15">
      <c r="A8" s="19"/>
      <c r="B8" s="18"/>
      <c r="C8" s="20"/>
    </row>
    <row r="9" spans="1:3" ht="15">
      <c r="A9" s="19"/>
      <c r="B9" s="18"/>
      <c r="C9" s="20"/>
    </row>
    <row r="10" spans="1:3" ht="21" customHeight="1">
      <c r="A10" s="465" t="s">
        <v>283</v>
      </c>
      <c r="B10" s="465"/>
      <c r="C10" s="465"/>
    </row>
    <row r="11" spans="1:3" ht="18.75" customHeight="1">
      <c r="A11" s="465" t="s">
        <v>824</v>
      </c>
      <c r="B11" s="465"/>
      <c r="C11" s="465"/>
    </row>
    <row r="12" spans="1:3" ht="12">
      <c r="A12" s="21"/>
      <c r="B12" s="21"/>
      <c r="C12" s="22"/>
    </row>
    <row r="13" spans="1:3" ht="15">
      <c r="A13" s="23"/>
      <c r="B13" s="24"/>
      <c r="C13" s="42" t="s">
        <v>153</v>
      </c>
    </row>
    <row r="14" spans="1:3" ht="15.75" customHeight="1">
      <c r="A14" s="459" t="s">
        <v>284</v>
      </c>
      <c r="B14" s="461" t="s">
        <v>285</v>
      </c>
      <c r="C14" s="463" t="s">
        <v>286</v>
      </c>
    </row>
    <row r="15" spans="1:3" ht="27" customHeight="1">
      <c r="A15" s="460"/>
      <c r="B15" s="462"/>
      <c r="C15" s="464"/>
    </row>
    <row r="16" spans="1:3" ht="27" customHeight="1">
      <c r="A16" s="54"/>
      <c r="B16" s="35" t="s">
        <v>83</v>
      </c>
      <c r="C16" s="124">
        <f>SUM(C17+C22)</f>
        <v>2254.7226500000106</v>
      </c>
    </row>
    <row r="17" spans="1:3" s="28" customFormat="1" ht="37.5" customHeight="1">
      <c r="A17" s="44" t="s">
        <v>346</v>
      </c>
      <c r="B17" s="26" t="s">
        <v>398</v>
      </c>
      <c r="C17" s="125">
        <f>SUM(C18-C20)</f>
        <v>0</v>
      </c>
    </row>
    <row r="18" spans="1:3" s="30" customFormat="1" ht="47.25" customHeight="1">
      <c r="A18" s="44" t="s">
        <v>399</v>
      </c>
      <c r="B18" s="29" t="s">
        <v>400</v>
      </c>
      <c r="C18" s="125">
        <f>SUM(C19)</f>
        <v>0</v>
      </c>
    </row>
    <row r="19" spans="1:3" s="28" customFormat="1" ht="57.75" customHeight="1">
      <c r="A19" s="44" t="s">
        <v>401</v>
      </c>
      <c r="B19" s="29" t="s">
        <v>402</v>
      </c>
      <c r="C19" s="125">
        <v>0</v>
      </c>
    </row>
    <row r="20" spans="1:3" s="30" customFormat="1" ht="54.75" customHeight="1">
      <c r="A20" s="44" t="s">
        <v>347</v>
      </c>
      <c r="B20" s="29" t="s">
        <v>279</v>
      </c>
      <c r="C20" s="125">
        <f>SUM(C21)</f>
        <v>0</v>
      </c>
    </row>
    <row r="21" spans="1:4" s="28" customFormat="1" ht="55.5" customHeight="1">
      <c r="A21" s="44" t="s">
        <v>280</v>
      </c>
      <c r="B21" s="29" t="s">
        <v>281</v>
      </c>
      <c r="C21" s="125">
        <v>0</v>
      </c>
      <c r="D21" s="27"/>
    </row>
    <row r="22" spans="1:3" s="28" customFormat="1" ht="32.25" customHeight="1">
      <c r="A22" s="44" t="s">
        <v>287</v>
      </c>
      <c r="B22" s="26" t="s">
        <v>288</v>
      </c>
      <c r="C22" s="125">
        <f>SUM(C27+C23)</f>
        <v>2254.7226500000106</v>
      </c>
    </row>
    <row r="23" spans="1:3" s="28" customFormat="1" ht="21.75" customHeight="1">
      <c r="A23" s="44" t="s">
        <v>289</v>
      </c>
      <c r="B23" s="29" t="s">
        <v>290</v>
      </c>
      <c r="C23" s="126">
        <f>SUM(C24)</f>
        <v>-392196.78635</v>
      </c>
    </row>
    <row r="24" spans="1:4" s="30" customFormat="1" ht="22.5" customHeight="1">
      <c r="A24" s="44" t="s">
        <v>291</v>
      </c>
      <c r="B24" s="29" t="s">
        <v>334</v>
      </c>
      <c r="C24" s="126">
        <f>SUM(C25)</f>
        <v>-392196.78635</v>
      </c>
      <c r="D24" s="31"/>
    </row>
    <row r="25" spans="1:3" ht="36.75" customHeight="1">
      <c r="A25" s="44" t="s">
        <v>335</v>
      </c>
      <c r="B25" s="29" t="s">
        <v>336</v>
      </c>
      <c r="C25" s="126">
        <f>SUM(C26)</f>
        <v>-392196.78635</v>
      </c>
    </row>
    <row r="26" spans="1:4" s="33" customFormat="1" ht="31.5" customHeight="1">
      <c r="A26" s="44" t="s">
        <v>337</v>
      </c>
      <c r="B26" s="29" t="s">
        <v>338</v>
      </c>
      <c r="C26" s="127">
        <v>-392196.78635</v>
      </c>
      <c r="D26" s="32"/>
    </row>
    <row r="27" spans="1:3" ht="18.75" customHeight="1">
      <c r="A27" s="44" t="s">
        <v>339</v>
      </c>
      <c r="B27" s="29" t="s">
        <v>340</v>
      </c>
      <c r="C27" s="126">
        <f>SUM(C28)</f>
        <v>394451.509</v>
      </c>
    </row>
    <row r="28" spans="1:3" ht="21.75" customHeight="1">
      <c r="A28" s="44" t="s">
        <v>341</v>
      </c>
      <c r="B28" s="29" t="s">
        <v>342</v>
      </c>
      <c r="C28" s="127">
        <f>C29</f>
        <v>394451.509</v>
      </c>
    </row>
    <row r="29" spans="1:3" ht="36" customHeight="1">
      <c r="A29" s="44" t="s">
        <v>343</v>
      </c>
      <c r="B29" s="29" t="s">
        <v>348</v>
      </c>
      <c r="C29" s="127">
        <f>C30</f>
        <v>394451.509</v>
      </c>
    </row>
    <row r="30" spans="1:3" s="34" customFormat="1" ht="27.75" customHeight="1">
      <c r="A30" s="44" t="s">
        <v>349</v>
      </c>
      <c r="B30" s="29" t="s">
        <v>403</v>
      </c>
      <c r="C30" s="128">
        <v>394451.509</v>
      </c>
    </row>
    <row r="31" spans="1:3" ht="12">
      <c r="A31" s="36"/>
      <c r="B31" s="33"/>
      <c r="C31" s="37"/>
    </row>
    <row r="33" spans="1:3" ht="12.75">
      <c r="A33" s="38"/>
      <c r="B33" s="6"/>
      <c r="C33" s="39"/>
    </row>
  </sheetData>
  <sheetProtection/>
  <mergeCells count="9">
    <mergeCell ref="B4:C4"/>
    <mergeCell ref="A14:A15"/>
    <mergeCell ref="B14:B15"/>
    <mergeCell ref="C14:C15"/>
    <mergeCell ref="B5:C5"/>
    <mergeCell ref="B7:C7"/>
    <mergeCell ref="A10:C10"/>
    <mergeCell ref="A11:C11"/>
    <mergeCell ref="B6:C6"/>
  </mergeCells>
  <printOptions/>
  <pageMargins left="1.03" right="0.5905511811023623" top="0.55" bottom="0.56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H32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26.875" style="13" customWidth="1"/>
    <col min="2" max="2" width="49.875" style="14" customWidth="1"/>
    <col min="3" max="3" width="17.75390625" style="16" customWidth="1"/>
    <col min="4" max="4" width="16.75390625" style="15" customWidth="1"/>
    <col min="5" max="5" width="0.12890625" style="14" customWidth="1"/>
    <col min="6" max="16384" width="9.125" style="14" customWidth="1"/>
  </cols>
  <sheetData>
    <row r="1" spans="2:5" ht="18" customHeight="1">
      <c r="B1" s="43"/>
      <c r="C1" s="428" t="s">
        <v>825</v>
      </c>
      <c r="D1" s="431"/>
      <c r="E1" s="42"/>
    </row>
    <row r="2" spans="2:5" ht="14.25" customHeight="1">
      <c r="B2" s="43"/>
      <c r="C2" s="428" t="s">
        <v>81</v>
      </c>
      <c r="D2" s="431"/>
      <c r="E2" s="42"/>
    </row>
    <row r="3" spans="1:5" ht="15.75" customHeight="1">
      <c r="A3" s="17" t="s">
        <v>282</v>
      </c>
      <c r="B3" s="428" t="s">
        <v>80</v>
      </c>
      <c r="C3" s="429"/>
      <c r="D3" s="458"/>
      <c r="E3" s="458"/>
    </row>
    <row r="4" spans="1:5" ht="15.75" customHeight="1">
      <c r="A4" s="17"/>
      <c r="B4" s="428" t="s">
        <v>775</v>
      </c>
      <c r="C4" s="428"/>
      <c r="D4" s="458"/>
      <c r="E4" s="458"/>
    </row>
    <row r="5" spans="1:5" ht="15.75" customHeight="1">
      <c r="A5" s="17"/>
      <c r="B5" s="428" t="s">
        <v>776</v>
      </c>
      <c r="C5" s="428"/>
      <c r="D5" s="458"/>
      <c r="E5" s="458"/>
    </row>
    <row r="6" spans="1:5" ht="15" customHeight="1">
      <c r="A6" s="40"/>
      <c r="B6" s="428" t="s">
        <v>757</v>
      </c>
      <c r="C6" s="428"/>
      <c r="D6" s="458"/>
      <c r="E6" s="458"/>
    </row>
    <row r="7" spans="1:3" ht="15">
      <c r="A7" s="19"/>
      <c r="B7" s="18"/>
      <c r="C7" s="20"/>
    </row>
    <row r="8" spans="1:3" ht="15">
      <c r="A8" s="19"/>
      <c r="B8" s="18"/>
      <c r="C8" s="20"/>
    </row>
    <row r="9" spans="1:4" ht="21" customHeight="1">
      <c r="A9" s="465" t="s">
        <v>283</v>
      </c>
      <c r="B9" s="465"/>
      <c r="C9" s="465"/>
      <c r="D9" s="431"/>
    </row>
    <row r="10" spans="1:4" ht="18.75" customHeight="1">
      <c r="A10" s="465" t="s">
        <v>829</v>
      </c>
      <c r="B10" s="465"/>
      <c r="C10" s="465"/>
      <c r="D10" s="465"/>
    </row>
    <row r="11" spans="1:3" ht="12">
      <c r="A11" s="21"/>
      <c r="B11" s="21"/>
      <c r="C11" s="22"/>
    </row>
    <row r="12" spans="1:4" ht="15">
      <c r="A12" s="23"/>
      <c r="B12" s="24"/>
      <c r="C12" s="25"/>
      <c r="D12" s="25" t="s">
        <v>826</v>
      </c>
    </row>
    <row r="13" spans="1:4" ht="15.75" customHeight="1">
      <c r="A13" s="459" t="s">
        <v>284</v>
      </c>
      <c r="B13" s="461" t="s">
        <v>285</v>
      </c>
      <c r="C13" s="463" t="s">
        <v>827</v>
      </c>
      <c r="D13" s="463" t="s">
        <v>828</v>
      </c>
    </row>
    <row r="14" spans="1:4" ht="27" customHeight="1">
      <c r="A14" s="460"/>
      <c r="B14" s="462"/>
      <c r="C14" s="464"/>
      <c r="D14" s="464"/>
    </row>
    <row r="15" spans="1:4" ht="27" customHeight="1">
      <c r="A15" s="373"/>
      <c r="B15" s="35" t="s">
        <v>83</v>
      </c>
      <c r="C15" s="124">
        <f>SUM(C16+C21)</f>
        <v>0</v>
      </c>
      <c r="D15" s="124">
        <f>SUM(D16+D21)</f>
        <v>0</v>
      </c>
    </row>
    <row r="16" spans="1:4" s="28" customFormat="1" ht="37.5" customHeight="1">
      <c r="A16" s="44" t="s">
        <v>346</v>
      </c>
      <c r="B16" s="26" t="s">
        <v>398</v>
      </c>
      <c r="C16" s="125">
        <f>SUM(C17-C19)</f>
        <v>0</v>
      </c>
      <c r="D16" s="125">
        <f>SUM(D17-D19)</f>
        <v>0</v>
      </c>
    </row>
    <row r="17" spans="1:4" s="30" customFormat="1" ht="46.5" customHeight="1">
      <c r="A17" s="44" t="s">
        <v>399</v>
      </c>
      <c r="B17" s="29" t="s">
        <v>400</v>
      </c>
      <c r="C17" s="125">
        <f>SUM(C18)</f>
        <v>0</v>
      </c>
      <c r="D17" s="125">
        <f>SUM(D18)</f>
        <v>0</v>
      </c>
    </row>
    <row r="18" spans="1:4" s="28" customFormat="1" ht="60">
      <c r="A18" s="44" t="s">
        <v>401</v>
      </c>
      <c r="B18" s="29" t="s">
        <v>402</v>
      </c>
      <c r="C18" s="125">
        <v>0</v>
      </c>
      <c r="D18" s="125">
        <v>0</v>
      </c>
    </row>
    <row r="19" spans="1:4" s="30" customFormat="1" ht="54.75" customHeight="1">
      <c r="A19" s="44" t="s">
        <v>347</v>
      </c>
      <c r="B19" s="29" t="s">
        <v>279</v>
      </c>
      <c r="C19" s="125">
        <f>SUM(C20)</f>
        <v>0</v>
      </c>
      <c r="D19" s="125">
        <f>SUM(D20)</f>
        <v>0</v>
      </c>
    </row>
    <row r="20" spans="1:5" s="28" customFormat="1" ht="55.5" customHeight="1">
      <c r="A20" s="44" t="s">
        <v>280</v>
      </c>
      <c r="B20" s="29" t="s">
        <v>281</v>
      </c>
      <c r="C20" s="125">
        <v>0</v>
      </c>
      <c r="D20" s="125">
        <v>0</v>
      </c>
      <c r="E20" s="27"/>
    </row>
    <row r="21" spans="1:4" s="28" customFormat="1" ht="31.5">
      <c r="A21" s="44" t="s">
        <v>287</v>
      </c>
      <c r="B21" s="26" t="s">
        <v>288</v>
      </c>
      <c r="C21" s="125">
        <f>SUM(C26+C22)</f>
        <v>0</v>
      </c>
      <c r="D21" s="125">
        <f>SUM(D26+D22)</f>
        <v>0</v>
      </c>
    </row>
    <row r="22" spans="1:4" s="28" customFormat="1" ht="21.75" customHeight="1">
      <c r="A22" s="44" t="s">
        <v>289</v>
      </c>
      <c r="B22" s="29" t="s">
        <v>290</v>
      </c>
      <c r="C22" s="126">
        <f aca="true" t="shared" si="0" ref="C22:D24">SUM(C23)</f>
        <v>-373116.89915</v>
      </c>
      <c r="D22" s="126">
        <f t="shared" si="0"/>
        <v>-327296.90545</v>
      </c>
    </row>
    <row r="23" spans="1:5" s="30" customFormat="1" ht="22.5" customHeight="1">
      <c r="A23" s="44" t="s">
        <v>291</v>
      </c>
      <c r="B23" s="29" t="s">
        <v>334</v>
      </c>
      <c r="C23" s="126">
        <f t="shared" si="0"/>
        <v>-373116.89915</v>
      </c>
      <c r="D23" s="126">
        <f t="shared" si="0"/>
        <v>-327296.90545</v>
      </c>
      <c r="E23" s="31"/>
    </row>
    <row r="24" spans="1:4" ht="33" customHeight="1">
      <c r="A24" s="44" t="s">
        <v>335</v>
      </c>
      <c r="B24" s="29" t="s">
        <v>336</v>
      </c>
      <c r="C24" s="126">
        <f t="shared" si="0"/>
        <v>-373116.89915</v>
      </c>
      <c r="D24" s="126">
        <f t="shared" si="0"/>
        <v>-327296.90545</v>
      </c>
    </row>
    <row r="25" spans="1:5" s="33" customFormat="1" ht="30.75" customHeight="1">
      <c r="A25" s="44" t="s">
        <v>337</v>
      </c>
      <c r="B25" s="29" t="s">
        <v>338</v>
      </c>
      <c r="C25" s="127">
        <v>-373116.89915</v>
      </c>
      <c r="D25" s="374">
        <v>-327296.90545</v>
      </c>
      <c r="E25" s="32"/>
    </row>
    <row r="26" spans="1:4" ht="15.75" customHeight="1">
      <c r="A26" s="44" t="s">
        <v>339</v>
      </c>
      <c r="B26" s="29" t="s">
        <v>340</v>
      </c>
      <c r="C26" s="126">
        <f>SUM(C27)</f>
        <v>373116.89915</v>
      </c>
      <c r="D26" s="126">
        <f>SUM(D27)</f>
        <v>327296.90545</v>
      </c>
    </row>
    <row r="27" spans="1:8" ht="18.75" customHeight="1">
      <c r="A27" s="44" t="s">
        <v>341</v>
      </c>
      <c r="B27" s="29" t="s">
        <v>342</v>
      </c>
      <c r="C27" s="127">
        <f>C28</f>
        <v>373116.89915</v>
      </c>
      <c r="D27" s="127">
        <f>D28</f>
        <v>327296.90545</v>
      </c>
      <c r="H27" s="14" t="s">
        <v>282</v>
      </c>
    </row>
    <row r="28" spans="1:4" ht="30">
      <c r="A28" s="44" t="s">
        <v>343</v>
      </c>
      <c r="B28" s="29" t="s">
        <v>348</v>
      </c>
      <c r="C28" s="127">
        <f>C29</f>
        <v>373116.89915</v>
      </c>
      <c r="D28" s="127">
        <f>D29</f>
        <v>327296.90545</v>
      </c>
    </row>
    <row r="29" spans="1:4" s="34" customFormat="1" ht="27.75" customHeight="1">
      <c r="A29" s="44" t="s">
        <v>349</v>
      </c>
      <c r="B29" s="29" t="s">
        <v>403</v>
      </c>
      <c r="C29" s="128">
        <v>373116.89915</v>
      </c>
      <c r="D29" s="375">
        <v>327296.90545</v>
      </c>
    </row>
    <row r="30" spans="1:3" ht="12">
      <c r="A30" s="36"/>
      <c r="B30" s="33"/>
      <c r="C30" s="37"/>
    </row>
    <row r="32" spans="1:3" ht="12.75">
      <c r="A32" s="38"/>
      <c r="B32" s="6"/>
      <c r="C32" s="39"/>
    </row>
  </sheetData>
  <sheetProtection/>
  <mergeCells count="12">
    <mergeCell ref="B4:E4"/>
    <mergeCell ref="B6:E6"/>
    <mergeCell ref="A10:D10"/>
    <mergeCell ref="A13:A14"/>
    <mergeCell ref="B13:B14"/>
    <mergeCell ref="C13:C14"/>
    <mergeCell ref="D13:D14"/>
    <mergeCell ref="C1:D1"/>
    <mergeCell ref="C2:D2"/>
    <mergeCell ref="B5:E5"/>
    <mergeCell ref="A9:D9"/>
    <mergeCell ref="B3:E3"/>
  </mergeCells>
  <printOptions/>
  <pageMargins left="0.7" right="0.7" top="0.75" bottom="0.75" header="0.3" footer="0.3"/>
  <pageSetup horizontalDpi="600" verticalDpi="600" orientation="portrait" paperSize="9" scale="80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79"/>
  <sheetViews>
    <sheetView zoomScalePageLayoutView="0" workbookViewId="0" topLeftCell="A71">
      <selection activeCell="C53" sqref="C53"/>
    </sheetView>
  </sheetViews>
  <sheetFormatPr defaultColWidth="9.00390625" defaultRowHeight="12.75"/>
  <cols>
    <col min="1" max="1" width="28.875" style="364" customWidth="1"/>
    <col min="2" max="2" width="61.00390625" style="2" customWidth="1"/>
    <col min="3" max="3" width="20.875" style="0" customWidth="1"/>
  </cols>
  <sheetData>
    <row r="1" spans="2:3" ht="15">
      <c r="B1" s="43"/>
      <c r="C1" s="42" t="s">
        <v>119</v>
      </c>
    </row>
    <row r="2" spans="2:3" ht="15">
      <c r="B2" s="43"/>
      <c r="C2" s="42" t="s">
        <v>81</v>
      </c>
    </row>
    <row r="3" spans="2:3" ht="15">
      <c r="B3" s="428" t="s">
        <v>80</v>
      </c>
      <c r="C3" s="429"/>
    </row>
    <row r="4" spans="2:3" ht="15">
      <c r="B4" s="428" t="s">
        <v>775</v>
      </c>
      <c r="C4" s="428"/>
    </row>
    <row r="5" spans="2:3" ht="15">
      <c r="B5" s="428" t="s">
        <v>776</v>
      </c>
      <c r="C5" s="428"/>
    </row>
    <row r="6" spans="2:3" ht="15">
      <c r="B6" s="428" t="s">
        <v>757</v>
      </c>
      <c r="C6" s="428"/>
    </row>
    <row r="7" spans="1:3" ht="16.5" customHeight="1">
      <c r="A7" s="469"/>
      <c r="B7" s="469"/>
      <c r="C7" s="469"/>
    </row>
    <row r="8" spans="1:3" ht="30" customHeight="1">
      <c r="A8" s="469" t="s">
        <v>756</v>
      </c>
      <c r="B8" s="469"/>
      <c r="C8" s="469"/>
    </row>
    <row r="9" ht="21" customHeight="1">
      <c r="C9" s="10" t="s">
        <v>79</v>
      </c>
    </row>
    <row r="10" spans="1:3" ht="15.75" customHeight="1">
      <c r="A10" s="471" t="s">
        <v>102</v>
      </c>
      <c r="B10" s="473" t="s">
        <v>101</v>
      </c>
      <c r="C10" s="470" t="s">
        <v>120</v>
      </c>
    </row>
    <row r="11" spans="1:3" ht="37.5" customHeight="1">
      <c r="A11" s="472"/>
      <c r="B11" s="474"/>
      <c r="C11" s="470"/>
    </row>
    <row r="12" spans="1:3" ht="19.5" customHeight="1">
      <c r="A12" s="365" t="s">
        <v>409</v>
      </c>
      <c r="B12" s="55" t="s">
        <v>122</v>
      </c>
      <c r="C12" s="122">
        <f>C13+C16+C17+C24+C28+C29+C35+C37+C40+C41+C42+C43</f>
        <v>81087.55634999998</v>
      </c>
    </row>
    <row r="13" spans="1:3" ht="19.5" customHeight="1">
      <c r="A13" s="366" t="s">
        <v>410</v>
      </c>
      <c r="B13" s="56" t="s">
        <v>411</v>
      </c>
      <c r="C13" s="122">
        <f>C14+C15</f>
        <v>40200</v>
      </c>
    </row>
    <row r="14" spans="1:3" ht="15">
      <c r="A14" s="363" t="s">
        <v>412</v>
      </c>
      <c r="B14" s="57" t="s">
        <v>413</v>
      </c>
      <c r="C14" s="129">
        <v>200</v>
      </c>
    </row>
    <row r="15" spans="1:3" ht="15">
      <c r="A15" s="363" t="s">
        <v>414</v>
      </c>
      <c r="B15" s="57" t="s">
        <v>304</v>
      </c>
      <c r="C15" s="129">
        <v>40000</v>
      </c>
    </row>
    <row r="16" spans="1:3" ht="48.75" customHeight="1">
      <c r="A16" s="367" t="s">
        <v>123</v>
      </c>
      <c r="B16" s="123" t="s">
        <v>124</v>
      </c>
      <c r="C16" s="122">
        <v>3936.94371</v>
      </c>
    </row>
    <row r="17" spans="1:3" ht="15.75" customHeight="1">
      <c r="A17" s="366" t="s">
        <v>305</v>
      </c>
      <c r="B17" s="56" t="s">
        <v>306</v>
      </c>
      <c r="C17" s="122">
        <f>C18+C19+C20+C21+C22+C23</f>
        <v>6052</v>
      </c>
    </row>
    <row r="18" spans="1:3" ht="31.5" customHeight="1">
      <c r="A18" s="363" t="s">
        <v>68</v>
      </c>
      <c r="B18" s="57" t="s">
        <v>69</v>
      </c>
      <c r="C18" s="129">
        <v>1200</v>
      </c>
    </row>
    <row r="19" spans="1:3" ht="44.25" customHeight="1">
      <c r="A19" s="363" t="s">
        <v>70</v>
      </c>
      <c r="B19" s="57" t="s">
        <v>293</v>
      </c>
      <c r="C19" s="129">
        <v>850</v>
      </c>
    </row>
    <row r="20" spans="1:3" ht="30.75" customHeight="1">
      <c r="A20" s="363" t="s">
        <v>418</v>
      </c>
      <c r="B20" s="57" t="s">
        <v>465</v>
      </c>
      <c r="C20" s="129">
        <v>300</v>
      </c>
    </row>
    <row r="21" spans="1:3" ht="30.75" customHeight="1">
      <c r="A21" s="363" t="s">
        <v>71</v>
      </c>
      <c r="B21" s="57" t="s">
        <v>72</v>
      </c>
      <c r="C21" s="129">
        <v>3300</v>
      </c>
    </row>
    <row r="22" spans="1:3" ht="16.5" customHeight="1">
      <c r="A22" s="363" t="s">
        <v>419</v>
      </c>
      <c r="B22" s="57" t="s">
        <v>420</v>
      </c>
      <c r="C22" s="129">
        <v>400</v>
      </c>
    </row>
    <row r="23" spans="1:3" ht="30" customHeight="1">
      <c r="A23" s="363" t="s">
        <v>0</v>
      </c>
      <c r="B23" s="57" t="s">
        <v>1</v>
      </c>
      <c r="C23" s="129">
        <v>2</v>
      </c>
    </row>
    <row r="24" spans="1:3" ht="16.5" customHeight="1">
      <c r="A24" s="366" t="s">
        <v>73</v>
      </c>
      <c r="B24" s="56" t="s">
        <v>74</v>
      </c>
      <c r="C24" s="122">
        <f>C25+C26+C27</f>
        <v>6450</v>
      </c>
    </row>
    <row r="25" spans="1:3" ht="15">
      <c r="A25" s="363" t="s">
        <v>75</v>
      </c>
      <c r="B25" s="57" t="s">
        <v>449</v>
      </c>
      <c r="C25" s="129">
        <v>450</v>
      </c>
    </row>
    <row r="26" spans="1:3" ht="15">
      <c r="A26" s="363" t="s">
        <v>795</v>
      </c>
      <c r="B26" s="57" t="s">
        <v>794</v>
      </c>
      <c r="C26" s="129">
        <v>3000</v>
      </c>
    </row>
    <row r="27" spans="1:3" ht="15">
      <c r="A27" s="363" t="s">
        <v>450</v>
      </c>
      <c r="B27" s="57" t="s">
        <v>451</v>
      </c>
      <c r="C27" s="129">
        <v>3000</v>
      </c>
    </row>
    <row r="28" spans="1:3" ht="16.5" customHeight="1">
      <c r="A28" s="366" t="s">
        <v>452</v>
      </c>
      <c r="B28" s="56" t="s">
        <v>453</v>
      </c>
      <c r="C28" s="122">
        <v>430</v>
      </c>
    </row>
    <row r="29" spans="1:3" ht="45" customHeight="1">
      <c r="A29" s="366" t="s">
        <v>454</v>
      </c>
      <c r="B29" s="56" t="s">
        <v>455</v>
      </c>
      <c r="C29" s="122">
        <f>C30+C31+C32+C33+C34</f>
        <v>8819.65664</v>
      </c>
    </row>
    <row r="30" spans="1:3" ht="74.25" customHeight="1">
      <c r="A30" s="363" t="s">
        <v>154</v>
      </c>
      <c r="B30" s="58" t="s">
        <v>323</v>
      </c>
      <c r="C30" s="129">
        <v>590.7451</v>
      </c>
    </row>
    <row r="31" spans="1:3" ht="75" customHeight="1">
      <c r="A31" s="363" t="s">
        <v>155</v>
      </c>
      <c r="B31" s="58" t="s">
        <v>428</v>
      </c>
      <c r="C31" s="129">
        <v>910.216</v>
      </c>
    </row>
    <row r="32" spans="1:3" ht="60.75" customHeight="1">
      <c r="A32" s="363" t="s">
        <v>429</v>
      </c>
      <c r="B32" s="58" t="s">
        <v>431</v>
      </c>
      <c r="C32" s="129">
        <v>2127.298</v>
      </c>
    </row>
    <row r="33" spans="1:3" ht="45.75" customHeight="1">
      <c r="A33" s="368" t="s">
        <v>432</v>
      </c>
      <c r="B33" s="58" t="s">
        <v>324</v>
      </c>
      <c r="C33" s="129">
        <v>300</v>
      </c>
    </row>
    <row r="34" spans="1:3" ht="76.5" customHeight="1">
      <c r="A34" s="363" t="s">
        <v>433</v>
      </c>
      <c r="B34" s="58" t="s">
        <v>434</v>
      </c>
      <c r="C34" s="129">
        <v>4891.39754</v>
      </c>
    </row>
    <row r="35" spans="1:3" ht="28.5">
      <c r="A35" s="366" t="s">
        <v>456</v>
      </c>
      <c r="B35" s="56" t="s">
        <v>173</v>
      </c>
      <c r="C35" s="122">
        <f>C36</f>
        <v>900</v>
      </c>
    </row>
    <row r="36" spans="1:3" ht="15">
      <c r="A36" s="363" t="s">
        <v>174</v>
      </c>
      <c r="B36" s="57" t="s">
        <v>175</v>
      </c>
      <c r="C36" s="129">
        <v>900</v>
      </c>
    </row>
    <row r="37" spans="1:3" ht="28.5">
      <c r="A37" s="366" t="s">
        <v>421</v>
      </c>
      <c r="B37" s="56" t="s">
        <v>422</v>
      </c>
      <c r="C37" s="122">
        <f>C38+C39</f>
        <v>11273.223</v>
      </c>
    </row>
    <row r="38" spans="1:3" ht="30">
      <c r="A38" s="363" t="s">
        <v>115</v>
      </c>
      <c r="B38" s="57" t="s">
        <v>125</v>
      </c>
      <c r="C38" s="129">
        <v>8273.223</v>
      </c>
    </row>
    <row r="39" spans="1:3" ht="33" customHeight="1">
      <c r="A39" s="363" t="s">
        <v>116</v>
      </c>
      <c r="B39" s="57" t="s">
        <v>295</v>
      </c>
      <c r="C39" s="129">
        <v>3000</v>
      </c>
    </row>
    <row r="40" spans="1:3" ht="30" customHeight="1">
      <c r="A40" s="366" t="s">
        <v>430</v>
      </c>
      <c r="B40" s="56" t="s">
        <v>121</v>
      </c>
      <c r="C40" s="122">
        <v>1983.733</v>
      </c>
    </row>
    <row r="41" spans="1:3" ht="14.25">
      <c r="A41" s="366" t="s">
        <v>112</v>
      </c>
      <c r="B41" s="56" t="s">
        <v>408</v>
      </c>
      <c r="C41" s="122">
        <v>12</v>
      </c>
    </row>
    <row r="42" spans="1:3" ht="14.25">
      <c r="A42" s="366" t="s">
        <v>176</v>
      </c>
      <c r="B42" s="56" t="s">
        <v>177</v>
      </c>
      <c r="C42" s="122">
        <v>1000</v>
      </c>
    </row>
    <row r="43" spans="1:3" ht="14.25">
      <c r="A43" s="366" t="s">
        <v>178</v>
      </c>
      <c r="B43" s="56" t="s">
        <v>179</v>
      </c>
      <c r="C43" s="122">
        <v>30</v>
      </c>
    </row>
    <row r="44" spans="1:3" ht="18" customHeight="1">
      <c r="A44" s="365" t="s">
        <v>88</v>
      </c>
      <c r="B44" s="55" t="s">
        <v>89</v>
      </c>
      <c r="C44" s="132">
        <f>C45</f>
        <v>311109.23</v>
      </c>
    </row>
    <row r="45" spans="1:3" ht="33" customHeight="1">
      <c r="A45" s="366" t="s">
        <v>180</v>
      </c>
      <c r="B45" s="56" t="s">
        <v>181</v>
      </c>
      <c r="C45" s="122">
        <f>C46+C49+C53</f>
        <v>311109.23</v>
      </c>
    </row>
    <row r="46" spans="1:3" ht="33.75" customHeight="1">
      <c r="A46" s="363" t="s">
        <v>853</v>
      </c>
      <c r="B46" s="57" t="s">
        <v>186</v>
      </c>
      <c r="C46" s="129">
        <f>C47+C48</f>
        <v>65998</v>
      </c>
    </row>
    <row r="47" spans="1:3" ht="32.25" customHeight="1">
      <c r="A47" s="363" t="s">
        <v>758</v>
      </c>
      <c r="B47" s="57" t="s">
        <v>182</v>
      </c>
      <c r="C47" s="129">
        <f>52300+2224+11374</f>
        <v>65898</v>
      </c>
    </row>
    <row r="48" spans="1:3" ht="32.25" customHeight="1">
      <c r="A48" s="363" t="s">
        <v>771</v>
      </c>
      <c r="B48" s="57" t="s">
        <v>276</v>
      </c>
      <c r="C48" s="129">
        <v>100</v>
      </c>
    </row>
    <row r="49" spans="1:3" ht="48" customHeight="1">
      <c r="A49" s="363" t="s">
        <v>851</v>
      </c>
      <c r="B49" s="57" t="s">
        <v>117</v>
      </c>
      <c r="C49" s="129">
        <f>C50+C51</f>
        <v>75949.13</v>
      </c>
    </row>
    <row r="50" spans="1:3" ht="32.25" customHeight="1">
      <c r="A50" s="369" t="s">
        <v>759</v>
      </c>
      <c r="B50" s="58" t="s">
        <v>249</v>
      </c>
      <c r="C50" s="129">
        <v>40544.13</v>
      </c>
    </row>
    <row r="51" spans="1:3" ht="21.75" customHeight="1">
      <c r="A51" s="363" t="s">
        <v>760</v>
      </c>
      <c r="B51" s="59" t="s">
        <v>404</v>
      </c>
      <c r="C51" s="129">
        <f>C52</f>
        <v>35405</v>
      </c>
    </row>
    <row r="52" spans="1:3" ht="49.5" customHeight="1">
      <c r="A52" s="342"/>
      <c r="B52" s="57" t="s">
        <v>862</v>
      </c>
      <c r="C52" s="119">
        <v>35405</v>
      </c>
    </row>
    <row r="53" spans="1:3" ht="36" customHeight="1">
      <c r="A53" s="363" t="s">
        <v>852</v>
      </c>
      <c r="B53" s="57" t="s">
        <v>395</v>
      </c>
      <c r="C53" s="129">
        <f>C54+C55+C56+C70+C71+C72+C73+C75+C77</f>
        <v>169162.1</v>
      </c>
    </row>
    <row r="54" spans="1:3" ht="34.5" customHeight="1">
      <c r="A54" s="363" t="s">
        <v>806</v>
      </c>
      <c r="B54" s="57" t="s">
        <v>77</v>
      </c>
      <c r="C54" s="129">
        <v>740</v>
      </c>
    </row>
    <row r="55" spans="1:3" ht="46.5" customHeight="1">
      <c r="A55" s="363" t="s">
        <v>807</v>
      </c>
      <c r="B55" s="57" t="s">
        <v>126</v>
      </c>
      <c r="C55" s="129">
        <v>9877</v>
      </c>
    </row>
    <row r="56" spans="1:3" ht="30" customHeight="1">
      <c r="A56" s="363" t="s">
        <v>767</v>
      </c>
      <c r="B56" s="57" t="s">
        <v>405</v>
      </c>
      <c r="C56" s="129">
        <f>C57+C58+C59+C60+C61+C62+C63+C65+C66+C67+C68+C69</f>
        <v>137049.30000000002</v>
      </c>
    </row>
    <row r="57" spans="1:3" ht="43.5" customHeight="1">
      <c r="A57" s="466"/>
      <c r="B57" s="57" t="s">
        <v>745</v>
      </c>
      <c r="C57" s="129">
        <v>37.3</v>
      </c>
    </row>
    <row r="58" spans="1:3" ht="33.75" customHeight="1">
      <c r="A58" s="467"/>
      <c r="B58" s="57" t="s">
        <v>744</v>
      </c>
      <c r="C58" s="129">
        <v>1114</v>
      </c>
    </row>
    <row r="59" spans="1:3" ht="18.75" customHeight="1">
      <c r="A59" s="467"/>
      <c r="B59" s="57" t="s">
        <v>737</v>
      </c>
      <c r="C59" s="129">
        <v>955</v>
      </c>
    </row>
    <row r="60" spans="1:3" ht="57.75" customHeight="1">
      <c r="A60" s="467"/>
      <c r="B60" s="57" t="s">
        <v>738</v>
      </c>
      <c r="C60" s="129">
        <v>478</v>
      </c>
    </row>
    <row r="61" spans="1:3" ht="58.5" customHeight="1">
      <c r="A61" s="467"/>
      <c r="B61" s="57" t="s">
        <v>739</v>
      </c>
      <c r="C61" s="129">
        <v>993</v>
      </c>
    </row>
    <row r="62" spans="1:3" ht="72" customHeight="1">
      <c r="A62" s="467"/>
      <c r="B62" s="61" t="s">
        <v>740</v>
      </c>
      <c r="C62" s="129">
        <v>97857</v>
      </c>
    </row>
    <row r="63" spans="1:3" ht="45" customHeight="1">
      <c r="A63" s="467"/>
      <c r="B63" s="61" t="s">
        <v>741</v>
      </c>
      <c r="C63" s="129">
        <v>27938</v>
      </c>
    </row>
    <row r="64" spans="1:3" ht="44.25" customHeight="1" hidden="1">
      <c r="A64" s="467"/>
      <c r="B64" s="57" t="s">
        <v>333</v>
      </c>
      <c r="C64" s="129">
        <v>0</v>
      </c>
    </row>
    <row r="65" spans="1:3" ht="43.5" customHeight="1">
      <c r="A65" s="467"/>
      <c r="B65" s="62" t="s">
        <v>742</v>
      </c>
      <c r="C65" s="119">
        <v>6478.4</v>
      </c>
    </row>
    <row r="66" spans="1:3" ht="44.25" customHeight="1">
      <c r="A66" s="467"/>
      <c r="B66" s="62" t="s">
        <v>743</v>
      </c>
      <c r="C66" s="119">
        <v>777.4</v>
      </c>
    </row>
    <row r="67" spans="1:3" ht="91.5" customHeight="1">
      <c r="A67" s="467"/>
      <c r="B67" s="62" t="s">
        <v>768</v>
      </c>
      <c r="C67" s="119">
        <v>48.1</v>
      </c>
    </row>
    <row r="68" spans="1:3" ht="66" customHeight="1">
      <c r="A68" s="467"/>
      <c r="B68" s="62" t="s">
        <v>769</v>
      </c>
      <c r="C68" s="119">
        <v>342.6</v>
      </c>
    </row>
    <row r="69" spans="1:3" ht="48.75" customHeight="1">
      <c r="A69" s="468"/>
      <c r="B69" s="62" t="s">
        <v>770</v>
      </c>
      <c r="C69" s="119">
        <v>30.5</v>
      </c>
    </row>
    <row r="70" spans="1:3" ht="51" customHeight="1">
      <c r="A70" s="363" t="s">
        <v>765</v>
      </c>
      <c r="B70" s="61" t="s">
        <v>415</v>
      </c>
      <c r="C70" s="129">
        <v>15150</v>
      </c>
    </row>
    <row r="71" spans="1:3" ht="64.5" customHeight="1">
      <c r="A71" s="363" t="s">
        <v>766</v>
      </c>
      <c r="B71" s="61" t="s">
        <v>416</v>
      </c>
      <c r="C71" s="129">
        <v>2732.8</v>
      </c>
    </row>
    <row r="72" spans="1:3" ht="65.25" customHeight="1">
      <c r="A72" s="363" t="s">
        <v>764</v>
      </c>
      <c r="B72" s="57" t="s">
        <v>114</v>
      </c>
      <c r="C72" s="129">
        <v>2801.2</v>
      </c>
    </row>
    <row r="73" spans="1:3" ht="46.5" customHeight="1">
      <c r="A73" s="363" t="s">
        <v>762</v>
      </c>
      <c r="B73" s="57" t="s">
        <v>118</v>
      </c>
      <c r="C73" s="129">
        <v>398.8</v>
      </c>
    </row>
    <row r="74" spans="1:3" ht="17.25" customHeight="1">
      <c r="A74" s="363"/>
      <c r="B74" s="60" t="s">
        <v>299</v>
      </c>
      <c r="C74" s="129">
        <v>398.8</v>
      </c>
    </row>
    <row r="75" spans="1:3" ht="48" customHeight="1">
      <c r="A75" s="368" t="s">
        <v>763</v>
      </c>
      <c r="B75" s="300" t="s">
        <v>746</v>
      </c>
      <c r="C75" s="129">
        <v>72.2</v>
      </c>
    </row>
    <row r="76" spans="1:3" ht="16.5" customHeight="1">
      <c r="A76" s="368"/>
      <c r="B76" s="60" t="s">
        <v>299</v>
      </c>
      <c r="C76" s="130">
        <v>72.2</v>
      </c>
    </row>
    <row r="77" spans="1:3" ht="37.5" customHeight="1">
      <c r="A77" s="363" t="s">
        <v>761</v>
      </c>
      <c r="B77" s="57" t="s">
        <v>184</v>
      </c>
      <c r="C77" s="129">
        <v>340.8</v>
      </c>
    </row>
    <row r="78" spans="1:3" ht="16.5" customHeight="1">
      <c r="A78" s="368"/>
      <c r="B78" s="60" t="s">
        <v>299</v>
      </c>
      <c r="C78" s="130">
        <v>316.5</v>
      </c>
    </row>
    <row r="79" spans="1:3" ht="17.25" customHeight="1">
      <c r="A79" s="363"/>
      <c r="B79" s="56" t="s">
        <v>185</v>
      </c>
      <c r="C79" s="121">
        <f>C12+C44</f>
        <v>392196.78634999995</v>
      </c>
    </row>
  </sheetData>
  <sheetProtection/>
  <mergeCells count="10">
    <mergeCell ref="A57:A69"/>
    <mergeCell ref="B3:C3"/>
    <mergeCell ref="B4:C4"/>
    <mergeCell ref="B5:C5"/>
    <mergeCell ref="A8:C8"/>
    <mergeCell ref="C10:C11"/>
    <mergeCell ref="A10:A11"/>
    <mergeCell ref="B10:B11"/>
    <mergeCell ref="B6:C6"/>
    <mergeCell ref="A7:C7"/>
  </mergeCells>
  <printOptions/>
  <pageMargins left="0.43" right="0.35" top="0.54" bottom="0.5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D78"/>
  <sheetViews>
    <sheetView zoomScalePageLayoutView="0" workbookViewId="0" topLeftCell="A73">
      <selection activeCell="C60" sqref="C60"/>
    </sheetView>
  </sheetViews>
  <sheetFormatPr defaultColWidth="9.00390625" defaultRowHeight="12.75"/>
  <cols>
    <col min="1" max="1" width="28.875" style="364" customWidth="1"/>
    <col min="2" max="2" width="61.00390625" style="407" customWidth="1"/>
    <col min="3" max="4" width="20.875" style="302" customWidth="1"/>
    <col min="5" max="16384" width="9.125" style="302" customWidth="1"/>
  </cols>
  <sheetData>
    <row r="1" spans="2:4" ht="15">
      <c r="B1" s="380"/>
      <c r="C1" s="476" t="s">
        <v>777</v>
      </c>
      <c r="D1" s="479"/>
    </row>
    <row r="2" spans="2:4" ht="15">
      <c r="B2" s="380"/>
      <c r="C2" s="476" t="s">
        <v>81</v>
      </c>
      <c r="D2" s="479"/>
    </row>
    <row r="3" spans="2:4" ht="15">
      <c r="B3" s="476" t="s">
        <v>80</v>
      </c>
      <c r="C3" s="480"/>
      <c r="D3" s="481"/>
    </row>
    <row r="4" spans="2:4" ht="15">
      <c r="B4" s="476" t="s">
        <v>775</v>
      </c>
      <c r="C4" s="476"/>
      <c r="D4" s="481"/>
    </row>
    <row r="5" spans="2:4" ht="15">
      <c r="B5" s="476" t="s">
        <v>776</v>
      </c>
      <c r="C5" s="476"/>
      <c r="D5" s="481"/>
    </row>
    <row r="6" spans="3:4" ht="15">
      <c r="C6" s="476" t="s">
        <v>757</v>
      </c>
      <c r="D6" s="476"/>
    </row>
    <row r="7" spans="3:4" ht="15">
      <c r="C7" s="424"/>
      <c r="D7" s="424"/>
    </row>
    <row r="8" spans="1:4" ht="30" customHeight="1">
      <c r="A8" s="475" t="s">
        <v>774</v>
      </c>
      <c r="B8" s="475"/>
      <c r="C8" s="475"/>
      <c r="D8" s="475"/>
    </row>
    <row r="9" spans="3:4" ht="21" customHeight="1">
      <c r="C9" s="408"/>
      <c r="D9" s="408" t="s">
        <v>79</v>
      </c>
    </row>
    <row r="10" spans="1:4" ht="15.75" customHeight="1">
      <c r="A10" s="471" t="s">
        <v>102</v>
      </c>
      <c r="B10" s="477" t="s">
        <v>101</v>
      </c>
      <c r="C10" s="477" t="s">
        <v>772</v>
      </c>
      <c r="D10" s="477" t="s">
        <v>773</v>
      </c>
    </row>
    <row r="11" spans="1:4" ht="37.5" customHeight="1">
      <c r="A11" s="472"/>
      <c r="B11" s="478"/>
      <c r="C11" s="478"/>
      <c r="D11" s="478"/>
    </row>
    <row r="12" spans="1:4" ht="19.5" customHeight="1">
      <c r="A12" s="365" t="s">
        <v>409</v>
      </c>
      <c r="B12" s="409" t="s">
        <v>122</v>
      </c>
      <c r="C12" s="410">
        <f>C13+C16+C17+C24+C28+C29+C35+C37+C40+C41+C42+C43</f>
        <v>78834.79914999999</v>
      </c>
      <c r="D12" s="410">
        <f>D13+D16+D17+D24+D28+D29+D35+D37+D40+D41+D42+D43</f>
        <v>78633.10545</v>
      </c>
    </row>
    <row r="13" spans="1:4" ht="19.5" customHeight="1">
      <c r="A13" s="366" t="s">
        <v>410</v>
      </c>
      <c r="B13" s="411" t="s">
        <v>411</v>
      </c>
      <c r="C13" s="410">
        <f>C14+C15</f>
        <v>40200</v>
      </c>
      <c r="D13" s="410">
        <f>D14+D15</f>
        <v>40200</v>
      </c>
    </row>
    <row r="14" spans="1:4" ht="15">
      <c r="A14" s="363" t="s">
        <v>412</v>
      </c>
      <c r="B14" s="412" t="s">
        <v>413</v>
      </c>
      <c r="C14" s="413">
        <v>200</v>
      </c>
      <c r="D14" s="413">
        <v>200</v>
      </c>
    </row>
    <row r="15" spans="1:4" ht="15">
      <c r="A15" s="363" t="s">
        <v>414</v>
      </c>
      <c r="B15" s="412" t="s">
        <v>304</v>
      </c>
      <c r="C15" s="413">
        <v>40000</v>
      </c>
      <c r="D15" s="413">
        <v>40000</v>
      </c>
    </row>
    <row r="16" spans="1:4" ht="48.75" customHeight="1">
      <c r="A16" s="367" t="s">
        <v>123</v>
      </c>
      <c r="B16" s="414" t="s">
        <v>124</v>
      </c>
      <c r="C16" s="410">
        <v>3936.94371</v>
      </c>
      <c r="D16" s="410">
        <v>3936.94371</v>
      </c>
    </row>
    <row r="17" spans="1:4" ht="15.75" customHeight="1">
      <c r="A17" s="366" t="s">
        <v>305</v>
      </c>
      <c r="B17" s="411" t="s">
        <v>306</v>
      </c>
      <c r="C17" s="410">
        <f>C18+C19+C20+C21+C22+C23</f>
        <v>6052</v>
      </c>
      <c r="D17" s="410">
        <f>D18+D19+D20+D21+D22+D23</f>
        <v>6052</v>
      </c>
    </row>
    <row r="18" spans="1:4" ht="31.5" customHeight="1">
      <c r="A18" s="363" t="s">
        <v>68</v>
      </c>
      <c r="B18" s="412" t="s">
        <v>69</v>
      </c>
      <c r="C18" s="413">
        <v>1200</v>
      </c>
      <c r="D18" s="413">
        <v>1200</v>
      </c>
    </row>
    <row r="19" spans="1:4" ht="44.25" customHeight="1">
      <c r="A19" s="363" t="s">
        <v>70</v>
      </c>
      <c r="B19" s="412" t="s">
        <v>293</v>
      </c>
      <c r="C19" s="413">
        <v>850</v>
      </c>
      <c r="D19" s="413">
        <v>850</v>
      </c>
    </row>
    <row r="20" spans="1:4" ht="30.75" customHeight="1">
      <c r="A20" s="363" t="s">
        <v>418</v>
      </c>
      <c r="B20" s="412" t="s">
        <v>465</v>
      </c>
      <c r="C20" s="413">
        <v>300</v>
      </c>
      <c r="D20" s="413">
        <v>300</v>
      </c>
    </row>
    <row r="21" spans="1:4" ht="30.75" customHeight="1">
      <c r="A21" s="363" t="s">
        <v>71</v>
      </c>
      <c r="B21" s="412" t="s">
        <v>72</v>
      </c>
      <c r="C21" s="413">
        <v>3300</v>
      </c>
      <c r="D21" s="413">
        <v>3300</v>
      </c>
    </row>
    <row r="22" spans="1:4" ht="16.5" customHeight="1">
      <c r="A22" s="363" t="s">
        <v>419</v>
      </c>
      <c r="B22" s="412" t="s">
        <v>420</v>
      </c>
      <c r="C22" s="413">
        <v>400</v>
      </c>
      <c r="D22" s="413">
        <v>400</v>
      </c>
    </row>
    <row r="23" spans="1:4" ht="30" customHeight="1">
      <c r="A23" s="363" t="s">
        <v>0</v>
      </c>
      <c r="B23" s="412" t="s">
        <v>1</v>
      </c>
      <c r="C23" s="413">
        <v>2</v>
      </c>
      <c r="D23" s="413">
        <v>2</v>
      </c>
    </row>
    <row r="24" spans="1:4" ht="16.5" customHeight="1">
      <c r="A24" s="366" t="s">
        <v>73</v>
      </c>
      <c r="B24" s="411" t="s">
        <v>74</v>
      </c>
      <c r="C24" s="410">
        <f>C25+C26+C27</f>
        <v>5450</v>
      </c>
      <c r="D24" s="410">
        <f>D25+D26+D27</f>
        <v>5450</v>
      </c>
    </row>
    <row r="25" spans="1:4" ht="15">
      <c r="A25" s="363" t="s">
        <v>75</v>
      </c>
      <c r="B25" s="412" t="s">
        <v>449</v>
      </c>
      <c r="C25" s="413">
        <v>450</v>
      </c>
      <c r="D25" s="413">
        <v>450</v>
      </c>
    </row>
    <row r="26" spans="1:4" ht="15">
      <c r="A26" s="363" t="s">
        <v>795</v>
      </c>
      <c r="B26" s="412" t="s">
        <v>794</v>
      </c>
      <c r="C26" s="413">
        <v>2000</v>
      </c>
      <c r="D26" s="415">
        <v>2000</v>
      </c>
    </row>
    <row r="27" spans="1:4" ht="15">
      <c r="A27" s="363" t="s">
        <v>450</v>
      </c>
      <c r="B27" s="412" t="s">
        <v>451</v>
      </c>
      <c r="C27" s="413">
        <v>3000</v>
      </c>
      <c r="D27" s="413">
        <v>3000</v>
      </c>
    </row>
    <row r="28" spans="1:4" ht="16.5" customHeight="1">
      <c r="A28" s="366" t="s">
        <v>452</v>
      </c>
      <c r="B28" s="411" t="s">
        <v>453</v>
      </c>
      <c r="C28" s="410">
        <v>430</v>
      </c>
      <c r="D28" s="410">
        <v>430</v>
      </c>
    </row>
    <row r="29" spans="1:4" ht="45" customHeight="1">
      <c r="A29" s="366" t="s">
        <v>454</v>
      </c>
      <c r="B29" s="411" t="s">
        <v>455</v>
      </c>
      <c r="C29" s="410">
        <f>C30+C31+C32+C33+C34</f>
        <v>7543.65544</v>
      </c>
      <c r="D29" s="410">
        <f>D30+D31+D32+D33+D34</f>
        <v>7247.22774</v>
      </c>
    </row>
    <row r="30" spans="1:4" ht="74.25" customHeight="1">
      <c r="A30" s="363" t="s">
        <v>154</v>
      </c>
      <c r="B30" s="416" t="s">
        <v>323</v>
      </c>
      <c r="C30" s="413">
        <v>590.7451</v>
      </c>
      <c r="D30" s="413">
        <v>590.7451</v>
      </c>
    </row>
    <row r="31" spans="1:4" ht="75" customHeight="1">
      <c r="A31" s="363" t="s">
        <v>155</v>
      </c>
      <c r="B31" s="416" t="s">
        <v>428</v>
      </c>
      <c r="C31" s="413">
        <v>910.216</v>
      </c>
      <c r="D31" s="413">
        <v>910.216</v>
      </c>
    </row>
    <row r="32" spans="1:4" ht="60.75" customHeight="1">
      <c r="A32" s="363" t="s">
        <v>429</v>
      </c>
      <c r="B32" s="416" t="s">
        <v>431</v>
      </c>
      <c r="C32" s="413">
        <v>851.2968</v>
      </c>
      <c r="D32" s="413">
        <v>554.8691</v>
      </c>
    </row>
    <row r="33" spans="1:4" ht="45.75" customHeight="1">
      <c r="A33" s="368" t="s">
        <v>432</v>
      </c>
      <c r="B33" s="416" t="s">
        <v>324</v>
      </c>
      <c r="C33" s="413">
        <v>300</v>
      </c>
      <c r="D33" s="413">
        <v>300</v>
      </c>
    </row>
    <row r="34" spans="1:4" ht="76.5" customHeight="1">
      <c r="A34" s="363" t="s">
        <v>433</v>
      </c>
      <c r="B34" s="416" t="s">
        <v>434</v>
      </c>
      <c r="C34" s="413">
        <v>4891.39754</v>
      </c>
      <c r="D34" s="413">
        <v>4891.39754</v>
      </c>
    </row>
    <row r="35" spans="1:4" ht="28.5">
      <c r="A35" s="366" t="s">
        <v>456</v>
      </c>
      <c r="B35" s="411" t="s">
        <v>173</v>
      </c>
      <c r="C35" s="410">
        <f>C36</f>
        <v>900</v>
      </c>
      <c r="D35" s="410">
        <f>D36</f>
        <v>900</v>
      </c>
    </row>
    <row r="36" spans="1:4" ht="15">
      <c r="A36" s="363" t="s">
        <v>174</v>
      </c>
      <c r="B36" s="412" t="s">
        <v>175</v>
      </c>
      <c r="C36" s="413">
        <v>900</v>
      </c>
      <c r="D36" s="413">
        <v>900</v>
      </c>
    </row>
    <row r="37" spans="1:4" ht="28.5">
      <c r="A37" s="366" t="s">
        <v>421</v>
      </c>
      <c r="B37" s="411" t="s">
        <v>422</v>
      </c>
      <c r="C37" s="410">
        <f>C38+C39</f>
        <v>11307.243</v>
      </c>
      <c r="D37" s="410">
        <f>D38+D39</f>
        <v>11401.977</v>
      </c>
    </row>
    <row r="38" spans="1:4" ht="30">
      <c r="A38" s="363" t="s">
        <v>115</v>
      </c>
      <c r="B38" s="412" t="s">
        <v>125</v>
      </c>
      <c r="C38" s="413">
        <v>8307.243</v>
      </c>
      <c r="D38" s="413">
        <v>8401.977</v>
      </c>
    </row>
    <row r="39" spans="1:4" ht="33" customHeight="1">
      <c r="A39" s="363" t="s">
        <v>116</v>
      </c>
      <c r="B39" s="412" t="s">
        <v>295</v>
      </c>
      <c r="C39" s="413">
        <v>3000</v>
      </c>
      <c r="D39" s="413">
        <v>3000</v>
      </c>
    </row>
    <row r="40" spans="1:4" ht="30" customHeight="1">
      <c r="A40" s="366" t="s">
        <v>430</v>
      </c>
      <c r="B40" s="411" t="s">
        <v>121</v>
      </c>
      <c r="C40" s="410">
        <v>1983.733</v>
      </c>
      <c r="D40" s="410">
        <v>1983.733</v>
      </c>
    </row>
    <row r="41" spans="1:4" ht="14.25">
      <c r="A41" s="366" t="s">
        <v>112</v>
      </c>
      <c r="B41" s="411" t="s">
        <v>408</v>
      </c>
      <c r="C41" s="410">
        <v>1.224</v>
      </c>
      <c r="D41" s="410">
        <v>1.224</v>
      </c>
    </row>
    <row r="42" spans="1:4" ht="14.25">
      <c r="A42" s="366" t="s">
        <v>176</v>
      </c>
      <c r="B42" s="411" t="s">
        <v>177</v>
      </c>
      <c r="C42" s="410">
        <v>1000</v>
      </c>
      <c r="D42" s="410">
        <v>1000</v>
      </c>
    </row>
    <row r="43" spans="1:4" ht="14.25">
      <c r="A43" s="366" t="s">
        <v>178</v>
      </c>
      <c r="B43" s="411" t="s">
        <v>179</v>
      </c>
      <c r="C43" s="410">
        <v>30</v>
      </c>
      <c r="D43" s="410">
        <v>30</v>
      </c>
    </row>
    <row r="44" spans="1:4" ht="18" customHeight="1">
      <c r="A44" s="365" t="s">
        <v>88</v>
      </c>
      <c r="B44" s="409" t="s">
        <v>89</v>
      </c>
      <c r="C44" s="417">
        <f>C45</f>
        <v>294282.1</v>
      </c>
      <c r="D44" s="417">
        <f>D45</f>
        <v>248663.80000000002</v>
      </c>
    </row>
    <row r="45" spans="1:4" ht="33" customHeight="1">
      <c r="A45" s="366" t="s">
        <v>180</v>
      </c>
      <c r="B45" s="56" t="s">
        <v>181</v>
      </c>
      <c r="C45" s="122">
        <f>C46+C48+C52</f>
        <v>294282.1</v>
      </c>
      <c r="D45" s="122">
        <f>D46+D48+D52</f>
        <v>248663.80000000002</v>
      </c>
    </row>
    <row r="46" spans="1:4" ht="33.75" customHeight="1">
      <c r="A46" s="363" t="s">
        <v>853</v>
      </c>
      <c r="B46" s="57" t="s">
        <v>186</v>
      </c>
      <c r="C46" s="129">
        <f>C47</f>
        <v>44064</v>
      </c>
      <c r="D46" s="129">
        <f>D47</f>
        <v>44064</v>
      </c>
    </row>
    <row r="47" spans="1:4" ht="32.25" customHeight="1">
      <c r="A47" s="363" t="s">
        <v>758</v>
      </c>
      <c r="B47" s="57" t="s">
        <v>182</v>
      </c>
      <c r="C47" s="129">
        <f>41840+2224</f>
        <v>44064</v>
      </c>
      <c r="D47" s="129">
        <f>41840+2224</f>
        <v>44064</v>
      </c>
    </row>
    <row r="48" spans="1:4" ht="48" customHeight="1">
      <c r="A48" s="363" t="s">
        <v>851</v>
      </c>
      <c r="B48" s="57" t="s">
        <v>117</v>
      </c>
      <c r="C48" s="129">
        <f>C49+C50</f>
        <v>75405</v>
      </c>
      <c r="D48" s="129">
        <f>D49+D50</f>
        <v>35405</v>
      </c>
    </row>
    <row r="49" spans="1:4" ht="32.25" customHeight="1">
      <c r="A49" s="369" t="s">
        <v>759</v>
      </c>
      <c r="B49" s="58" t="s">
        <v>249</v>
      </c>
      <c r="C49" s="129">
        <v>40000</v>
      </c>
      <c r="D49" s="129">
        <v>0</v>
      </c>
    </row>
    <row r="50" spans="1:4" ht="21.75" customHeight="1">
      <c r="A50" s="363" t="s">
        <v>760</v>
      </c>
      <c r="B50" s="59" t="s">
        <v>404</v>
      </c>
      <c r="C50" s="129">
        <f>C51</f>
        <v>35405</v>
      </c>
      <c r="D50" s="129">
        <f>D51</f>
        <v>35405</v>
      </c>
    </row>
    <row r="51" spans="1:4" ht="49.5" customHeight="1">
      <c r="A51" s="342"/>
      <c r="B51" s="57" t="s">
        <v>862</v>
      </c>
      <c r="C51" s="119">
        <v>35405</v>
      </c>
      <c r="D51" s="119">
        <v>35405</v>
      </c>
    </row>
    <row r="52" spans="1:4" ht="36" customHeight="1">
      <c r="A52" s="363" t="s">
        <v>852</v>
      </c>
      <c r="B52" s="57" t="s">
        <v>395</v>
      </c>
      <c r="C52" s="129">
        <f>C53+C54+C55+C69+C70+C71+C72+C74+C76</f>
        <v>174813.1</v>
      </c>
      <c r="D52" s="129">
        <f>D53+D54+D55+D69+D70+D71+D72+D74+D76</f>
        <v>169194.80000000002</v>
      </c>
    </row>
    <row r="53" spans="1:4" ht="34.5" customHeight="1">
      <c r="A53" s="363" t="s">
        <v>806</v>
      </c>
      <c r="B53" s="57" t="s">
        <v>77</v>
      </c>
      <c r="C53" s="129">
        <v>740</v>
      </c>
      <c r="D53" s="129">
        <v>740</v>
      </c>
    </row>
    <row r="54" spans="1:4" ht="46.5" customHeight="1">
      <c r="A54" s="363" t="s">
        <v>807</v>
      </c>
      <c r="B54" s="57" t="s">
        <v>126</v>
      </c>
      <c r="C54" s="129">
        <v>9877</v>
      </c>
      <c r="D54" s="129">
        <v>9877</v>
      </c>
    </row>
    <row r="55" spans="1:4" ht="30" customHeight="1">
      <c r="A55" s="363" t="s">
        <v>767</v>
      </c>
      <c r="B55" s="57" t="s">
        <v>405</v>
      </c>
      <c r="C55" s="129">
        <f>C56+C57+C58+C59+C60+C61+C62+C64+C65+C66+C67+C68</f>
        <v>137049.30000000002</v>
      </c>
      <c r="D55" s="129">
        <f>D56+D57+D58+D59+D60+D61+D62+D64+D65+D66+D67+D68</f>
        <v>137049.30000000002</v>
      </c>
    </row>
    <row r="56" spans="1:4" ht="43.5" customHeight="1">
      <c r="A56" s="466"/>
      <c r="B56" s="57" t="s">
        <v>745</v>
      </c>
      <c r="C56" s="129">
        <v>37.3</v>
      </c>
      <c r="D56" s="129">
        <v>37.3</v>
      </c>
    </row>
    <row r="57" spans="1:4" ht="33.75" customHeight="1">
      <c r="A57" s="467"/>
      <c r="B57" s="57" t="s">
        <v>744</v>
      </c>
      <c r="C57" s="129">
        <v>1114</v>
      </c>
      <c r="D57" s="129">
        <v>1114</v>
      </c>
    </row>
    <row r="58" spans="1:4" ht="18.75" customHeight="1">
      <c r="A58" s="467"/>
      <c r="B58" s="57" t="s">
        <v>737</v>
      </c>
      <c r="C58" s="129">
        <v>955</v>
      </c>
      <c r="D58" s="129">
        <v>955</v>
      </c>
    </row>
    <row r="59" spans="1:4" ht="57.75" customHeight="1">
      <c r="A59" s="467"/>
      <c r="B59" s="57" t="s">
        <v>738</v>
      </c>
      <c r="C59" s="129">
        <v>478</v>
      </c>
      <c r="D59" s="129">
        <v>478</v>
      </c>
    </row>
    <row r="60" spans="1:4" ht="58.5" customHeight="1">
      <c r="A60" s="467"/>
      <c r="B60" s="57" t="s">
        <v>739</v>
      </c>
      <c r="C60" s="129">
        <v>993</v>
      </c>
      <c r="D60" s="129">
        <v>993</v>
      </c>
    </row>
    <row r="61" spans="1:4" ht="72" customHeight="1">
      <c r="A61" s="467"/>
      <c r="B61" s="61" t="s">
        <v>740</v>
      </c>
      <c r="C61" s="129">
        <v>97857</v>
      </c>
      <c r="D61" s="129">
        <v>97857</v>
      </c>
    </row>
    <row r="62" spans="1:4" ht="45" customHeight="1">
      <c r="A62" s="467"/>
      <c r="B62" s="61" t="s">
        <v>741</v>
      </c>
      <c r="C62" s="129">
        <v>27938</v>
      </c>
      <c r="D62" s="129">
        <v>27938</v>
      </c>
    </row>
    <row r="63" spans="1:4" ht="44.25" customHeight="1" hidden="1">
      <c r="A63" s="467"/>
      <c r="B63" s="57" t="s">
        <v>333</v>
      </c>
      <c r="C63" s="129">
        <v>0</v>
      </c>
      <c r="D63" s="422"/>
    </row>
    <row r="64" spans="1:4" ht="43.5" customHeight="1">
      <c r="A64" s="467"/>
      <c r="B64" s="62" t="s">
        <v>742</v>
      </c>
      <c r="C64" s="119">
        <v>6478.4</v>
      </c>
      <c r="D64" s="119">
        <v>6478.4</v>
      </c>
    </row>
    <row r="65" spans="1:4" ht="44.25" customHeight="1">
      <c r="A65" s="467"/>
      <c r="B65" s="62" t="s">
        <v>743</v>
      </c>
      <c r="C65" s="119">
        <v>777.4</v>
      </c>
      <c r="D65" s="119">
        <v>777.4</v>
      </c>
    </row>
    <row r="66" spans="1:4" ht="91.5" customHeight="1">
      <c r="A66" s="467"/>
      <c r="B66" s="62" t="s">
        <v>768</v>
      </c>
      <c r="C66" s="119">
        <v>48.1</v>
      </c>
      <c r="D66" s="119">
        <v>48.1</v>
      </c>
    </row>
    <row r="67" spans="1:4" ht="66" customHeight="1">
      <c r="A67" s="467"/>
      <c r="B67" s="62" t="s">
        <v>769</v>
      </c>
      <c r="C67" s="119">
        <v>342.6</v>
      </c>
      <c r="D67" s="119">
        <v>342.6</v>
      </c>
    </row>
    <row r="68" spans="1:4" ht="48.75" customHeight="1">
      <c r="A68" s="468"/>
      <c r="B68" s="62" t="s">
        <v>770</v>
      </c>
      <c r="C68" s="119">
        <v>30.5</v>
      </c>
      <c r="D68" s="119">
        <v>30.5</v>
      </c>
    </row>
    <row r="69" spans="1:4" ht="51" customHeight="1">
      <c r="A69" s="363" t="s">
        <v>765</v>
      </c>
      <c r="B69" s="61" t="s">
        <v>415</v>
      </c>
      <c r="C69" s="129">
        <v>15150</v>
      </c>
      <c r="D69" s="129">
        <v>15150</v>
      </c>
    </row>
    <row r="70" spans="1:4" ht="64.5" customHeight="1">
      <c r="A70" s="363" t="s">
        <v>766</v>
      </c>
      <c r="B70" s="61" t="s">
        <v>416</v>
      </c>
      <c r="C70" s="129">
        <v>2732.8</v>
      </c>
      <c r="D70" s="129">
        <v>2732.8</v>
      </c>
    </row>
    <row r="71" spans="1:4" ht="65.25" customHeight="1">
      <c r="A71" s="363" t="s">
        <v>764</v>
      </c>
      <c r="B71" s="57" t="s">
        <v>114</v>
      </c>
      <c r="C71" s="129">
        <v>8452.3</v>
      </c>
      <c r="D71" s="129">
        <v>2834</v>
      </c>
    </row>
    <row r="72" spans="1:4" ht="46.5" customHeight="1">
      <c r="A72" s="363" t="s">
        <v>762</v>
      </c>
      <c r="B72" s="57" t="s">
        <v>118</v>
      </c>
      <c r="C72" s="129">
        <v>398.8</v>
      </c>
      <c r="D72" s="129">
        <v>398.8</v>
      </c>
    </row>
    <row r="73" spans="1:4" ht="17.25" customHeight="1">
      <c r="A73" s="363"/>
      <c r="B73" s="60" t="s">
        <v>299</v>
      </c>
      <c r="C73" s="129">
        <v>398.8</v>
      </c>
      <c r="D73" s="129">
        <v>398.8</v>
      </c>
    </row>
    <row r="74" spans="1:4" ht="48" customHeight="1">
      <c r="A74" s="368" t="s">
        <v>763</v>
      </c>
      <c r="B74" s="300" t="s">
        <v>746</v>
      </c>
      <c r="C74" s="129">
        <v>72.2</v>
      </c>
      <c r="D74" s="129">
        <v>72.2</v>
      </c>
    </row>
    <row r="75" spans="1:4" ht="16.5" customHeight="1">
      <c r="A75" s="368"/>
      <c r="B75" s="60" t="s">
        <v>299</v>
      </c>
      <c r="C75" s="130">
        <v>72.2</v>
      </c>
      <c r="D75" s="130">
        <v>72.2</v>
      </c>
    </row>
    <row r="76" spans="1:4" ht="37.5" customHeight="1">
      <c r="A76" s="363" t="s">
        <v>761</v>
      </c>
      <c r="B76" s="57" t="s">
        <v>184</v>
      </c>
      <c r="C76" s="129">
        <v>340.7</v>
      </c>
      <c r="D76" s="129">
        <v>340.7</v>
      </c>
    </row>
    <row r="77" spans="1:4" ht="16.5" customHeight="1">
      <c r="A77" s="368"/>
      <c r="B77" s="60" t="s">
        <v>299</v>
      </c>
      <c r="C77" s="130">
        <v>316.4</v>
      </c>
      <c r="D77" s="130">
        <v>316.4</v>
      </c>
    </row>
    <row r="78" spans="1:4" ht="15">
      <c r="A78" s="363"/>
      <c r="B78" s="56" t="s">
        <v>185</v>
      </c>
      <c r="C78" s="121">
        <f>C12+C44</f>
        <v>373116.89914999995</v>
      </c>
      <c r="D78" s="121">
        <f>D12+D44</f>
        <v>327296.90545</v>
      </c>
    </row>
  </sheetData>
  <sheetProtection/>
  <mergeCells count="12">
    <mergeCell ref="A56:A68"/>
    <mergeCell ref="C1:D1"/>
    <mergeCell ref="C2:D2"/>
    <mergeCell ref="B3:D3"/>
    <mergeCell ref="B4:D4"/>
    <mergeCell ref="B5:D5"/>
    <mergeCell ref="A8:D8"/>
    <mergeCell ref="C6:D6"/>
    <mergeCell ref="A10:A11"/>
    <mergeCell ref="B10:B11"/>
    <mergeCell ref="C10:C11"/>
    <mergeCell ref="D10:D1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F832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5.00390625" style="70" customWidth="1"/>
    <col min="2" max="2" width="6.00390625" style="3" customWidth="1"/>
    <col min="3" max="3" width="7.75390625" style="70" customWidth="1"/>
    <col min="4" max="4" width="73.875" style="3" customWidth="1"/>
    <col min="5" max="5" width="36.125" style="4" customWidth="1"/>
    <col min="6" max="6" width="0.2421875" style="4" customWidth="1"/>
    <col min="7" max="16384" width="9.125" style="4" customWidth="1"/>
  </cols>
  <sheetData>
    <row r="1" spans="1:6" ht="15">
      <c r="A1" s="43"/>
      <c r="B1" s="428" t="s">
        <v>135</v>
      </c>
      <c r="C1" s="431"/>
      <c r="D1" s="431"/>
      <c r="E1" s="431"/>
      <c r="F1" s="431"/>
    </row>
    <row r="2" spans="1:6" ht="15">
      <c r="A2" s="43"/>
      <c r="B2" s="428" t="s">
        <v>81</v>
      </c>
      <c r="C2" s="431"/>
      <c r="D2" s="431"/>
      <c r="E2" s="431"/>
      <c r="F2" s="431"/>
    </row>
    <row r="3" spans="1:6" ht="15">
      <c r="A3" s="428" t="s">
        <v>80</v>
      </c>
      <c r="B3" s="429"/>
      <c r="C3" s="431"/>
      <c r="D3" s="431"/>
      <c r="E3" s="431"/>
      <c r="F3" s="431"/>
    </row>
    <row r="4" spans="1:6" ht="15.75" customHeight="1">
      <c r="A4" s="428" t="s">
        <v>775</v>
      </c>
      <c r="B4" s="428"/>
      <c r="C4" s="431"/>
      <c r="D4" s="431"/>
      <c r="E4" s="431"/>
      <c r="F4" s="431"/>
    </row>
    <row r="5" spans="1:6" ht="15.75" customHeight="1">
      <c r="A5" s="428" t="s">
        <v>776</v>
      </c>
      <c r="B5" s="428"/>
      <c r="C5" s="431"/>
      <c r="D5" s="431"/>
      <c r="E5" s="431"/>
      <c r="F5" s="431"/>
    </row>
    <row r="6" spans="1:6" ht="15">
      <c r="A6" s="428" t="s">
        <v>757</v>
      </c>
      <c r="B6" s="428"/>
      <c r="C6" s="431"/>
      <c r="D6" s="431"/>
      <c r="E6" s="431"/>
      <c r="F6" s="431"/>
    </row>
    <row r="7" spans="4:5" ht="19.5" customHeight="1">
      <c r="D7" s="11"/>
      <c r="E7" s="12"/>
    </row>
    <row r="8" spans="4:5" ht="19.5" customHeight="1">
      <c r="D8" s="11"/>
      <c r="E8" s="12"/>
    </row>
    <row r="9" spans="1:5" s="6" customFormat="1" ht="43.5" customHeight="1">
      <c r="A9" s="482" t="s">
        <v>817</v>
      </c>
      <c r="B9" s="482"/>
      <c r="C9" s="482"/>
      <c r="D9" s="482"/>
      <c r="E9" s="482"/>
    </row>
    <row r="10" ht="19.5" customHeight="1">
      <c r="E10" s="10" t="s">
        <v>79</v>
      </c>
    </row>
    <row r="11" spans="1:5" s="76" customFormat="1" ht="33.75" customHeight="1">
      <c r="A11" s="71" t="s">
        <v>307</v>
      </c>
      <c r="B11" s="72" t="s">
        <v>308</v>
      </c>
      <c r="C11" s="73" t="s">
        <v>309</v>
      </c>
      <c r="D11" s="74"/>
      <c r="E11" s="75" t="s">
        <v>407</v>
      </c>
    </row>
    <row r="12" spans="1:5" s="82" customFormat="1" ht="12">
      <c r="A12" s="77">
        <v>1</v>
      </c>
      <c r="B12" s="78" t="s">
        <v>310</v>
      </c>
      <c r="C12" s="79">
        <v>3</v>
      </c>
      <c r="D12" s="80" t="s">
        <v>368</v>
      </c>
      <c r="E12" s="81">
        <v>5</v>
      </c>
    </row>
    <row r="13" spans="1:5" s="86" customFormat="1" ht="15">
      <c r="A13" s="83" t="s">
        <v>193</v>
      </c>
      <c r="B13" s="84" t="s">
        <v>369</v>
      </c>
      <c r="C13" s="84"/>
      <c r="D13" s="85" t="s">
        <v>311</v>
      </c>
      <c r="E13" s="118">
        <f>E14+E15+E16+E17+E18+E19</f>
        <v>118237.73861</v>
      </c>
    </row>
    <row r="14" spans="1:5" s="86" customFormat="1" ht="35.25" customHeight="1">
      <c r="A14" s="83"/>
      <c r="B14" s="87" t="s">
        <v>369</v>
      </c>
      <c r="C14" s="87" t="s">
        <v>370</v>
      </c>
      <c r="D14" s="88" t="s">
        <v>312</v>
      </c>
      <c r="E14" s="119">
        <f>' разделы пр 7 '!G14</f>
        <v>3749.908</v>
      </c>
    </row>
    <row r="15" spans="1:5" s="7" customFormat="1" ht="45">
      <c r="A15" s="89"/>
      <c r="B15" s="90" t="s">
        <v>369</v>
      </c>
      <c r="C15" s="90" t="s">
        <v>371</v>
      </c>
      <c r="D15" s="88" t="s">
        <v>351</v>
      </c>
      <c r="E15" s="119">
        <f>' разделы пр 7 '!G18</f>
        <v>2853.2129999999997</v>
      </c>
    </row>
    <row r="16" spans="1:5" s="7" customFormat="1" ht="48.75" customHeight="1">
      <c r="A16" s="89"/>
      <c r="B16" s="90" t="s">
        <v>369</v>
      </c>
      <c r="C16" s="90" t="s">
        <v>372</v>
      </c>
      <c r="D16" s="88" t="s">
        <v>313</v>
      </c>
      <c r="E16" s="120">
        <f>' разделы пр 7 '!G24</f>
        <v>32918.189</v>
      </c>
    </row>
    <row r="17" spans="1:6" s="7" customFormat="1" ht="31.5" customHeight="1">
      <c r="A17" s="89"/>
      <c r="B17" s="90" t="s">
        <v>369</v>
      </c>
      <c r="C17" s="90" t="s">
        <v>107</v>
      </c>
      <c r="D17" s="88" t="s">
        <v>197</v>
      </c>
      <c r="E17" s="120">
        <f>' разделы пр 7 '!G49</f>
        <v>11734.251</v>
      </c>
      <c r="F17" s="91"/>
    </row>
    <row r="18" spans="1:5" s="7" customFormat="1" ht="15">
      <c r="A18" s="89"/>
      <c r="B18" s="90" t="s">
        <v>369</v>
      </c>
      <c r="C18" s="90" t="s">
        <v>344</v>
      </c>
      <c r="D18" s="88" t="s">
        <v>144</v>
      </c>
      <c r="E18" s="120">
        <f>' разделы пр 7 '!G55</f>
        <v>500</v>
      </c>
    </row>
    <row r="19" spans="1:5" s="7" customFormat="1" ht="15">
      <c r="A19" s="89"/>
      <c r="B19" s="90" t="s">
        <v>369</v>
      </c>
      <c r="C19" s="90" t="s">
        <v>300</v>
      </c>
      <c r="D19" s="88" t="s">
        <v>145</v>
      </c>
      <c r="E19" s="120">
        <f>' разделы пр 7 '!G59</f>
        <v>66482.17761</v>
      </c>
    </row>
    <row r="20" spans="1:5" s="92" customFormat="1" ht="15">
      <c r="A20" s="83">
        <v>2</v>
      </c>
      <c r="B20" s="84" t="s">
        <v>370</v>
      </c>
      <c r="C20" s="84"/>
      <c r="D20" s="51" t="s">
        <v>109</v>
      </c>
      <c r="E20" s="118">
        <f>E21</f>
        <v>398.79999999999995</v>
      </c>
    </row>
    <row r="21" spans="1:5" s="8" customFormat="1" ht="15" customHeight="1">
      <c r="A21" s="89"/>
      <c r="B21" s="90" t="s">
        <v>370</v>
      </c>
      <c r="C21" s="90" t="s">
        <v>371</v>
      </c>
      <c r="D21" s="88" t="s">
        <v>146</v>
      </c>
      <c r="E21" s="119">
        <f>' разделы пр 7 '!G108</f>
        <v>398.79999999999995</v>
      </c>
    </row>
    <row r="22" spans="1:5" s="86" customFormat="1" ht="15">
      <c r="A22" s="83" t="s">
        <v>130</v>
      </c>
      <c r="B22" s="84" t="s">
        <v>371</v>
      </c>
      <c r="C22" s="84"/>
      <c r="D22" s="51" t="s">
        <v>110</v>
      </c>
      <c r="E22" s="118">
        <f>E23+E24+E25</f>
        <v>4828.55</v>
      </c>
    </row>
    <row r="23" spans="1:5" s="86" customFormat="1" ht="15">
      <c r="A23" s="83"/>
      <c r="B23" s="87" t="s">
        <v>371</v>
      </c>
      <c r="C23" s="87" t="s">
        <v>372</v>
      </c>
      <c r="D23" s="93" t="s">
        <v>314</v>
      </c>
      <c r="E23" s="120">
        <f>' разделы пр 7 '!G116</f>
        <v>340.8</v>
      </c>
    </row>
    <row r="24" spans="1:5" s="86" customFormat="1" ht="31.5" customHeight="1">
      <c r="A24" s="89"/>
      <c r="B24" s="90" t="s">
        <v>371</v>
      </c>
      <c r="C24" s="90" t="s">
        <v>111</v>
      </c>
      <c r="D24" s="94" t="s">
        <v>315</v>
      </c>
      <c r="E24" s="120">
        <f>' разделы пр 7 '!G122</f>
        <v>4287.75</v>
      </c>
    </row>
    <row r="25" spans="1:5" s="86" customFormat="1" ht="29.25" customHeight="1">
      <c r="A25" s="89"/>
      <c r="B25" s="90" t="s">
        <v>371</v>
      </c>
      <c r="C25" s="90" t="s">
        <v>397</v>
      </c>
      <c r="D25" s="94" t="s">
        <v>316</v>
      </c>
      <c r="E25" s="120">
        <f>' разделы пр 7 '!G131</f>
        <v>200</v>
      </c>
    </row>
    <row r="26" spans="1:5" s="7" customFormat="1" ht="14.25">
      <c r="A26" s="83" t="s">
        <v>353</v>
      </c>
      <c r="B26" s="84" t="s">
        <v>372</v>
      </c>
      <c r="C26" s="84"/>
      <c r="D26" s="51" t="s">
        <v>136</v>
      </c>
      <c r="E26" s="118">
        <f>E27+E28</f>
        <v>4084</v>
      </c>
    </row>
    <row r="27" spans="1:5" s="92" customFormat="1" ht="15">
      <c r="A27" s="89"/>
      <c r="B27" s="90" t="s">
        <v>372</v>
      </c>
      <c r="C27" s="90" t="s">
        <v>111</v>
      </c>
      <c r="D27" s="88" t="s">
        <v>317</v>
      </c>
      <c r="E27" s="120">
        <f>' разделы пр 7 '!G141</f>
        <v>4000</v>
      </c>
    </row>
    <row r="28" spans="1:5" s="92" customFormat="1" ht="15">
      <c r="A28" s="89"/>
      <c r="B28" s="90" t="s">
        <v>372</v>
      </c>
      <c r="C28" s="90" t="s">
        <v>816</v>
      </c>
      <c r="D28" s="88" t="s">
        <v>801</v>
      </c>
      <c r="E28" s="120">
        <f>' разделы пр 7 '!G145</f>
        <v>84</v>
      </c>
    </row>
    <row r="29" spans="1:5" s="86" customFormat="1" ht="15">
      <c r="A29" s="83" t="s">
        <v>355</v>
      </c>
      <c r="B29" s="84" t="s">
        <v>137</v>
      </c>
      <c r="C29" s="84"/>
      <c r="D29" s="95" t="s">
        <v>138</v>
      </c>
      <c r="E29" s="118">
        <f>E30+E31+E32</f>
        <v>6250.5</v>
      </c>
    </row>
    <row r="30" spans="1:5" s="86" customFormat="1" ht="15">
      <c r="A30" s="89"/>
      <c r="B30" s="90" t="s">
        <v>137</v>
      </c>
      <c r="C30" s="90" t="s">
        <v>369</v>
      </c>
      <c r="D30" s="88" t="s">
        <v>393</v>
      </c>
      <c r="E30" s="119">
        <f>' разделы пр 7 '!G152</f>
        <v>1570</v>
      </c>
    </row>
    <row r="31" spans="1:5" s="86" customFormat="1" ht="15">
      <c r="A31" s="89"/>
      <c r="B31" s="90" t="s">
        <v>137</v>
      </c>
      <c r="C31" s="90" t="s">
        <v>370</v>
      </c>
      <c r="D31" s="96" t="s">
        <v>90</v>
      </c>
      <c r="E31" s="119">
        <f>' разделы пр 7 '!G159</f>
        <v>30.5</v>
      </c>
    </row>
    <row r="32" spans="1:5" s="86" customFormat="1" ht="15">
      <c r="A32" s="89"/>
      <c r="B32" s="90" t="s">
        <v>137</v>
      </c>
      <c r="C32" s="90" t="s">
        <v>371</v>
      </c>
      <c r="D32" s="96" t="s">
        <v>92</v>
      </c>
      <c r="E32" s="119">
        <f>' разделы пр 7 '!G164</f>
        <v>4650</v>
      </c>
    </row>
    <row r="33" spans="1:5" s="97" customFormat="1" ht="14.25">
      <c r="A33" s="83" t="s">
        <v>356</v>
      </c>
      <c r="B33" s="84" t="s">
        <v>108</v>
      </c>
      <c r="C33" s="84"/>
      <c r="D33" s="51" t="s">
        <v>139</v>
      </c>
      <c r="E33" s="118">
        <f>E34+E35+E36+E37</f>
        <v>214615.35339</v>
      </c>
    </row>
    <row r="34" spans="1:5" s="8" customFormat="1" ht="15">
      <c r="A34" s="89"/>
      <c r="B34" s="90" t="s">
        <v>108</v>
      </c>
      <c r="C34" s="90" t="s">
        <v>369</v>
      </c>
      <c r="D34" s="88" t="s">
        <v>364</v>
      </c>
      <c r="E34" s="119">
        <f>' разделы пр 7 '!G171</f>
        <v>91725.65339</v>
      </c>
    </row>
    <row r="35" spans="1:5" s="8" customFormat="1" ht="15">
      <c r="A35" s="89"/>
      <c r="B35" s="90" t="s">
        <v>108</v>
      </c>
      <c r="C35" s="90" t="s">
        <v>370</v>
      </c>
      <c r="D35" s="88" t="s">
        <v>360</v>
      </c>
      <c r="E35" s="119">
        <f>' разделы пр 7 '!G184</f>
        <v>121522.7</v>
      </c>
    </row>
    <row r="36" spans="1:5" s="8" customFormat="1" ht="15">
      <c r="A36" s="89"/>
      <c r="B36" s="90" t="s">
        <v>108</v>
      </c>
      <c r="C36" s="90" t="s">
        <v>108</v>
      </c>
      <c r="D36" s="88" t="s">
        <v>863</v>
      </c>
      <c r="E36" s="119">
        <f>' разделы пр 7 '!G200</f>
        <v>600</v>
      </c>
    </row>
    <row r="37" spans="1:5" s="98" customFormat="1" ht="15">
      <c r="A37" s="89"/>
      <c r="B37" s="90" t="s">
        <v>108</v>
      </c>
      <c r="C37" s="90" t="s">
        <v>111</v>
      </c>
      <c r="D37" s="88" t="s">
        <v>94</v>
      </c>
      <c r="E37" s="119">
        <f>' разделы пр 7 '!G206</f>
        <v>767</v>
      </c>
    </row>
    <row r="38" spans="1:5" s="8" customFormat="1" ht="14.25">
      <c r="A38" s="83" t="s">
        <v>359</v>
      </c>
      <c r="B38" s="84" t="s">
        <v>140</v>
      </c>
      <c r="C38" s="84"/>
      <c r="D38" s="51" t="s">
        <v>447</v>
      </c>
      <c r="E38" s="118">
        <f>E39+E40</f>
        <v>10857.505</v>
      </c>
    </row>
    <row r="39" spans="1:5" s="8" customFormat="1" ht="15">
      <c r="A39" s="89"/>
      <c r="B39" s="90" t="s">
        <v>140</v>
      </c>
      <c r="C39" s="90" t="s">
        <v>369</v>
      </c>
      <c r="D39" s="99" t="s">
        <v>96</v>
      </c>
      <c r="E39" s="119">
        <f>' разделы пр 7 '!G224</f>
        <v>1400</v>
      </c>
    </row>
    <row r="40" spans="1:5" s="8" customFormat="1" ht="15">
      <c r="A40" s="89"/>
      <c r="B40" s="90" t="s">
        <v>140</v>
      </c>
      <c r="C40" s="90" t="s">
        <v>372</v>
      </c>
      <c r="D40" s="100" t="s">
        <v>301</v>
      </c>
      <c r="E40" s="119">
        <f>' разделы пр 7 '!G230</f>
        <v>9457.505</v>
      </c>
    </row>
    <row r="41" spans="1:5" s="8" customFormat="1" ht="14.25">
      <c r="A41" s="83" t="s">
        <v>363</v>
      </c>
      <c r="B41" s="84" t="s">
        <v>367</v>
      </c>
      <c r="C41" s="84"/>
      <c r="D41" s="52" t="s">
        <v>78</v>
      </c>
      <c r="E41" s="118">
        <f>E42+E43+E44+E45</f>
        <v>34679.062</v>
      </c>
    </row>
    <row r="42" spans="1:5" s="8" customFormat="1" ht="15">
      <c r="A42" s="89"/>
      <c r="B42" s="90" t="s">
        <v>367</v>
      </c>
      <c r="C42" s="90" t="s">
        <v>369</v>
      </c>
      <c r="D42" s="99" t="s">
        <v>99</v>
      </c>
      <c r="E42" s="119">
        <f>' разделы пр 7 '!G237</f>
        <v>2476.262</v>
      </c>
    </row>
    <row r="43" spans="1:5" s="8" customFormat="1" ht="15">
      <c r="A43" s="89"/>
      <c r="B43" s="90" t="s">
        <v>367</v>
      </c>
      <c r="C43" s="90" t="s">
        <v>371</v>
      </c>
      <c r="D43" s="99" t="s">
        <v>425</v>
      </c>
      <c r="E43" s="119">
        <f>' разделы пр 7 '!G242</f>
        <v>9877</v>
      </c>
    </row>
    <row r="44" spans="1:5" s="8" customFormat="1" ht="15">
      <c r="A44" s="89"/>
      <c r="B44" s="90" t="s">
        <v>367</v>
      </c>
      <c r="C44" s="90" t="s">
        <v>372</v>
      </c>
      <c r="D44" s="99" t="s">
        <v>127</v>
      </c>
      <c r="E44" s="119">
        <f>' разделы пр 7 '!G248</f>
        <v>21098.8</v>
      </c>
    </row>
    <row r="45" spans="1:5" s="98" customFormat="1" ht="15" customHeight="1">
      <c r="A45" s="89"/>
      <c r="B45" s="90" t="s">
        <v>367</v>
      </c>
      <c r="C45" s="90" t="s">
        <v>107</v>
      </c>
      <c r="D45" s="99" t="s">
        <v>129</v>
      </c>
      <c r="E45" s="119">
        <f>' разделы пр 7 '!G266</f>
        <v>1227</v>
      </c>
    </row>
    <row r="46" spans="1:5" s="98" customFormat="1" ht="15" customHeight="1">
      <c r="A46" s="101" t="s">
        <v>366</v>
      </c>
      <c r="B46" s="84" t="s">
        <v>344</v>
      </c>
      <c r="C46" s="84"/>
      <c r="D46" s="51" t="s">
        <v>98</v>
      </c>
      <c r="E46" s="121">
        <f>E47</f>
        <v>500</v>
      </c>
    </row>
    <row r="47" spans="1:5" s="98" customFormat="1" ht="16.5" customHeight="1">
      <c r="A47" s="101"/>
      <c r="B47" s="90" t="s">
        <v>344</v>
      </c>
      <c r="C47" s="90" t="s">
        <v>369</v>
      </c>
      <c r="D47" s="99" t="s">
        <v>318</v>
      </c>
      <c r="E47" s="119">
        <f>' разделы пр 7 '!G279</f>
        <v>500</v>
      </c>
    </row>
    <row r="48" spans="1:5" s="98" customFormat="1" ht="15" customHeight="1" hidden="1">
      <c r="A48" s="101" t="s">
        <v>302</v>
      </c>
      <c r="B48" s="102" t="s">
        <v>300</v>
      </c>
      <c r="C48" s="90"/>
      <c r="D48" s="103" t="s">
        <v>319</v>
      </c>
      <c r="E48" s="119">
        <v>0</v>
      </c>
    </row>
    <row r="49" spans="1:5" s="98" customFormat="1" ht="15" customHeight="1">
      <c r="A49" s="83"/>
      <c r="B49" s="84"/>
      <c r="C49" s="84"/>
      <c r="D49" s="51" t="s">
        <v>320</v>
      </c>
      <c r="E49" s="122">
        <f>E13+E20+E22+E26+E29+E33+E38+E41+E46</f>
        <v>394451.509</v>
      </c>
    </row>
    <row r="50" spans="1:5" ht="12.75">
      <c r="A50" s="104"/>
      <c r="B50" s="105"/>
      <c r="C50" s="105"/>
      <c r="D50" s="106"/>
      <c r="E50" s="6"/>
    </row>
    <row r="51" spans="1:5" ht="12.75">
      <c r="A51" s="104"/>
      <c r="B51" s="105"/>
      <c r="C51" s="105"/>
      <c r="D51" s="107"/>
      <c r="E51" s="6"/>
    </row>
    <row r="52" spans="1:5" ht="12.75">
      <c r="A52" s="104"/>
      <c r="B52" s="105"/>
      <c r="C52" s="105"/>
      <c r="D52" s="108"/>
      <c r="E52" s="6"/>
    </row>
    <row r="53" spans="1:5" ht="12.75">
      <c r="A53" s="104"/>
      <c r="B53" s="105"/>
      <c r="C53" s="105"/>
      <c r="D53" s="106"/>
      <c r="E53" s="6"/>
    </row>
    <row r="54" spans="1:5" ht="12.75">
      <c r="A54" s="104"/>
      <c r="B54" s="105"/>
      <c r="C54" s="104"/>
      <c r="D54" s="106"/>
      <c r="E54" s="6"/>
    </row>
    <row r="55" spans="1:5" ht="12.75">
      <c r="A55" s="104"/>
      <c r="B55" s="105"/>
      <c r="C55" s="104"/>
      <c r="D55" s="106"/>
      <c r="E55" s="6"/>
    </row>
    <row r="56" spans="1:5" ht="12.75">
      <c r="A56" s="104"/>
      <c r="B56" s="105"/>
      <c r="C56" s="104"/>
      <c r="D56" s="106"/>
      <c r="E56" s="109"/>
    </row>
    <row r="57" spans="1:5" ht="12.75">
      <c r="A57" s="104"/>
      <c r="B57" s="105"/>
      <c r="C57" s="104"/>
      <c r="D57" s="106"/>
      <c r="E57" s="6"/>
    </row>
    <row r="58" spans="1:5" ht="12.75">
      <c r="A58" s="104"/>
      <c r="B58" s="105"/>
      <c r="C58" s="104"/>
      <c r="D58" s="106"/>
      <c r="E58" s="6"/>
    </row>
    <row r="59" spans="1:5" ht="12.75">
      <c r="A59" s="104"/>
      <c r="B59" s="105"/>
      <c r="C59" s="104"/>
      <c r="D59" s="106"/>
      <c r="E59" s="6"/>
    </row>
    <row r="60" spans="1:5" ht="12.75">
      <c r="A60" s="104"/>
      <c r="B60" s="105"/>
      <c r="C60" s="105"/>
      <c r="D60" s="106"/>
      <c r="E60" s="6"/>
    </row>
    <row r="61" spans="1:5" s="113" customFormat="1" ht="12.75">
      <c r="A61" s="110"/>
      <c r="B61" s="111"/>
      <c r="C61" s="111"/>
      <c r="D61" s="108"/>
      <c r="E61" s="112"/>
    </row>
    <row r="62" spans="1:5" s="113" customFormat="1" ht="12.75" hidden="1">
      <c r="A62" s="110"/>
      <c r="B62" s="111"/>
      <c r="C62" s="111"/>
      <c r="D62" s="108"/>
      <c r="E62" s="112"/>
    </row>
    <row r="63" spans="1:5" s="113" customFormat="1" ht="12.75">
      <c r="A63" s="110"/>
      <c r="B63" s="111"/>
      <c r="C63" s="111"/>
      <c r="D63" s="108"/>
      <c r="E63" s="112"/>
    </row>
    <row r="64" spans="1:5" s="113" customFormat="1" ht="12.75">
      <c r="A64" s="104"/>
      <c r="B64" s="105"/>
      <c r="C64" s="105"/>
      <c r="D64" s="106"/>
      <c r="E64" s="112"/>
    </row>
    <row r="65" spans="1:5" s="113" customFormat="1" ht="12.75">
      <c r="A65" s="110"/>
      <c r="B65" s="111"/>
      <c r="C65" s="111"/>
      <c r="D65" s="108"/>
      <c r="E65" s="112"/>
    </row>
    <row r="66" spans="1:5" ht="12.75">
      <c r="A66" s="104"/>
      <c r="B66" s="105"/>
      <c r="C66" s="105"/>
      <c r="D66" s="106"/>
      <c r="E66" s="6"/>
    </row>
    <row r="67" spans="1:5" ht="12.75">
      <c r="A67" s="104"/>
      <c r="B67" s="105"/>
      <c r="C67" s="105"/>
      <c r="D67" s="106"/>
      <c r="E67" s="6"/>
    </row>
    <row r="68" spans="1:5" ht="12.75">
      <c r="A68" s="104"/>
      <c r="B68" s="105"/>
      <c r="C68" s="105"/>
      <c r="D68" s="106"/>
      <c r="E68" s="6"/>
    </row>
    <row r="69" spans="1:5" ht="12.75">
      <c r="A69" s="104"/>
      <c r="B69" s="105"/>
      <c r="C69" s="104"/>
      <c r="D69" s="106"/>
      <c r="E69" s="6"/>
    </row>
    <row r="70" spans="1:5" ht="12.75">
      <c r="A70" s="104"/>
      <c r="B70" s="105"/>
      <c r="C70" s="104"/>
      <c r="D70" s="106"/>
      <c r="E70" s="6"/>
    </row>
    <row r="71" spans="1:5" ht="12.75" hidden="1">
      <c r="A71" s="104"/>
      <c r="B71" s="105"/>
      <c r="C71" s="104">
        <v>3004</v>
      </c>
      <c r="D71" s="106" t="s">
        <v>321</v>
      </c>
      <c r="E71" s="6"/>
    </row>
    <row r="72" spans="1:5" ht="12.75" hidden="1">
      <c r="A72" s="104"/>
      <c r="B72" s="105"/>
      <c r="C72" s="104">
        <v>3003</v>
      </c>
      <c r="D72" s="106" t="s">
        <v>66</v>
      </c>
      <c r="E72" s="6"/>
    </row>
    <row r="73" spans="1:5" ht="14.25" customHeight="1">
      <c r="A73" s="104"/>
      <c r="B73" s="105"/>
      <c r="C73" s="104"/>
      <c r="D73" s="106"/>
      <c r="E73" s="6"/>
    </row>
    <row r="74" spans="1:5" ht="12.75">
      <c r="A74" s="104"/>
      <c r="B74" s="105"/>
      <c r="C74" s="104"/>
      <c r="D74" s="106"/>
      <c r="E74" s="6"/>
    </row>
    <row r="75" spans="1:5" ht="12.75">
      <c r="A75" s="104"/>
      <c r="B75" s="105"/>
      <c r="C75" s="104"/>
      <c r="D75" s="106"/>
      <c r="E75" s="6"/>
    </row>
    <row r="76" spans="1:5" ht="12.75">
      <c r="A76" s="104"/>
      <c r="B76" s="105"/>
      <c r="C76" s="104"/>
      <c r="D76" s="106"/>
      <c r="E76" s="6"/>
    </row>
    <row r="77" spans="1:5" ht="12.75">
      <c r="A77" s="104"/>
      <c r="B77" s="105"/>
      <c r="C77" s="104"/>
      <c r="D77" s="106"/>
      <c r="E77" s="6"/>
    </row>
    <row r="78" spans="1:5" ht="12.75">
      <c r="A78" s="104"/>
      <c r="B78" s="105"/>
      <c r="C78" s="104"/>
      <c r="D78" s="106"/>
      <c r="E78" s="6"/>
    </row>
    <row r="79" spans="1:5" ht="12.75" hidden="1">
      <c r="A79" s="104"/>
      <c r="B79" s="105"/>
      <c r="C79" s="104"/>
      <c r="D79" s="106"/>
      <c r="E79" s="6"/>
    </row>
    <row r="80" spans="1:5" ht="12.75">
      <c r="A80" s="104"/>
      <c r="B80" s="105"/>
      <c r="C80" s="104"/>
      <c r="D80" s="108"/>
      <c r="E80" s="6"/>
    </row>
    <row r="81" spans="1:5" ht="12.75">
      <c r="A81" s="104"/>
      <c r="B81" s="105"/>
      <c r="C81" s="104"/>
      <c r="D81" s="114"/>
      <c r="E81" s="6"/>
    </row>
    <row r="82" spans="1:5" ht="12.75">
      <c r="A82" s="104"/>
      <c r="B82" s="105"/>
      <c r="C82" s="104"/>
      <c r="D82" s="106"/>
      <c r="E82" s="6"/>
    </row>
    <row r="83" spans="1:5" ht="12.75">
      <c r="A83" s="104"/>
      <c r="B83" s="105"/>
      <c r="C83" s="104"/>
      <c r="D83" s="106"/>
      <c r="E83" s="6"/>
    </row>
    <row r="84" spans="1:5" ht="39.75" customHeight="1">
      <c r="A84" s="104"/>
      <c r="B84" s="105"/>
      <c r="C84" s="104"/>
      <c r="D84" s="114"/>
      <c r="E84" s="6"/>
    </row>
    <row r="85" spans="1:5" ht="12.75">
      <c r="A85" s="104"/>
      <c r="B85" s="105"/>
      <c r="C85" s="104"/>
      <c r="D85" s="114"/>
      <c r="E85" s="6"/>
    </row>
    <row r="86" spans="1:5" ht="12.75">
      <c r="A86" s="104"/>
      <c r="B86" s="105"/>
      <c r="C86" s="104"/>
      <c r="D86" s="114"/>
      <c r="E86" s="6"/>
    </row>
    <row r="87" spans="1:5" ht="12.75">
      <c r="A87" s="104"/>
      <c r="B87" s="105"/>
      <c r="C87" s="104"/>
      <c r="D87" s="114"/>
      <c r="E87" s="6"/>
    </row>
    <row r="88" spans="1:5" ht="12.75">
      <c r="A88" s="104"/>
      <c r="B88" s="105"/>
      <c r="C88" s="104"/>
      <c r="D88" s="114"/>
      <c r="E88" s="6"/>
    </row>
    <row r="89" spans="1:5" ht="12.75">
      <c r="A89" s="104"/>
      <c r="B89" s="105"/>
      <c r="C89" s="104"/>
      <c r="D89" s="114"/>
      <c r="E89" s="6"/>
    </row>
    <row r="90" spans="1:5" ht="12.75">
      <c r="A90" s="104"/>
      <c r="B90" s="105"/>
      <c r="C90" s="104"/>
      <c r="D90" s="114"/>
      <c r="E90" s="6"/>
    </row>
    <row r="91" spans="1:5" ht="12.75">
      <c r="A91" s="104"/>
      <c r="B91" s="105"/>
      <c r="C91" s="104"/>
      <c r="D91" s="114"/>
      <c r="E91" s="6"/>
    </row>
    <row r="92" spans="1:5" ht="12.75">
      <c r="A92" s="104"/>
      <c r="B92" s="105"/>
      <c r="C92" s="104"/>
      <c r="D92" s="114"/>
      <c r="E92" s="6"/>
    </row>
    <row r="93" spans="1:5" ht="12.75">
      <c r="A93" s="104"/>
      <c r="B93" s="105"/>
      <c r="C93" s="104"/>
      <c r="D93" s="114"/>
      <c r="E93" s="6"/>
    </row>
    <row r="94" spans="1:5" ht="14.25" customHeight="1">
      <c r="A94" s="115"/>
      <c r="B94" s="116"/>
      <c r="C94" s="104"/>
      <c r="D94" s="114"/>
      <c r="E94" s="6"/>
    </row>
    <row r="95" spans="1:5" ht="28.5" customHeight="1">
      <c r="A95" s="115"/>
      <c r="B95" s="116"/>
      <c r="C95" s="104"/>
      <c r="D95" s="114"/>
      <c r="E95" s="6"/>
    </row>
    <row r="96" spans="1:5" ht="15" customHeight="1">
      <c r="A96" s="115"/>
      <c r="B96" s="116"/>
      <c r="C96" s="104"/>
      <c r="D96" s="114"/>
      <c r="E96" s="6"/>
    </row>
    <row r="97" spans="1:5" s="113" customFormat="1" ht="12.75">
      <c r="A97" s="110"/>
      <c r="B97" s="111"/>
      <c r="C97" s="110"/>
      <c r="D97" s="108"/>
      <c r="E97" s="112"/>
    </row>
    <row r="98" spans="1:5" s="113" customFormat="1" ht="12.75">
      <c r="A98" s="110"/>
      <c r="B98" s="111"/>
      <c r="C98" s="110"/>
      <c r="D98" s="108"/>
      <c r="E98" s="112"/>
    </row>
    <row r="99" spans="1:5" ht="12.75">
      <c r="A99" s="104"/>
      <c r="B99" s="105"/>
      <c r="C99" s="104"/>
      <c r="D99" s="106"/>
      <c r="E99" s="6"/>
    </row>
    <row r="100" spans="1:5" ht="12.75">
      <c r="A100" s="104"/>
      <c r="B100" s="105"/>
      <c r="C100" s="104"/>
      <c r="D100" s="106"/>
      <c r="E100" s="6"/>
    </row>
    <row r="101" spans="1:5" ht="12.75">
      <c r="A101" s="104"/>
      <c r="B101" s="105"/>
      <c r="C101" s="104"/>
      <c r="D101" s="106"/>
      <c r="E101" s="6"/>
    </row>
    <row r="102" spans="1:5" s="9" customFormat="1" ht="12.75">
      <c r="A102" s="110"/>
      <c r="B102" s="111"/>
      <c r="C102" s="110"/>
      <c r="D102" s="117"/>
      <c r="E102" s="112"/>
    </row>
    <row r="103" spans="1:5" s="5" customFormat="1" ht="12.75">
      <c r="A103" s="104"/>
      <c r="B103" s="105"/>
      <c r="C103" s="104"/>
      <c r="D103" s="114"/>
      <c r="E103" s="6"/>
    </row>
    <row r="104" spans="1:5" s="9" customFormat="1" ht="12.75">
      <c r="A104" s="110"/>
      <c r="B104" s="111"/>
      <c r="C104" s="104"/>
      <c r="D104" s="114"/>
      <c r="E104" s="112"/>
    </row>
    <row r="105" spans="1:5" s="113" customFormat="1" ht="12.75">
      <c r="A105" s="110"/>
      <c r="B105" s="111"/>
      <c r="C105" s="110"/>
      <c r="D105" s="108"/>
      <c r="E105" s="112"/>
    </row>
    <row r="106" spans="1:5" ht="12.75">
      <c r="A106" s="115"/>
      <c r="B106" s="116"/>
      <c r="C106" s="104"/>
      <c r="D106" s="106"/>
      <c r="E106" s="6"/>
    </row>
    <row r="107" spans="1:5" ht="36.75" customHeight="1">
      <c r="A107" s="115"/>
      <c r="B107" s="116"/>
      <c r="C107" s="104"/>
      <c r="D107" s="106"/>
      <c r="E107" s="6"/>
    </row>
    <row r="108" spans="1:5" ht="12.75">
      <c r="A108" s="115"/>
      <c r="B108" s="116"/>
      <c r="C108" s="104"/>
      <c r="D108" s="106"/>
      <c r="E108" s="6"/>
    </row>
    <row r="109" spans="1:5" ht="12.75">
      <c r="A109" s="115"/>
      <c r="B109" s="116"/>
      <c r="C109" s="104"/>
      <c r="D109" s="106"/>
      <c r="E109" s="6"/>
    </row>
    <row r="110" spans="1:5" ht="12.75">
      <c r="A110" s="115"/>
      <c r="B110" s="116"/>
      <c r="C110" s="104"/>
      <c r="D110" s="106"/>
      <c r="E110" s="6"/>
    </row>
    <row r="111" spans="1:5" ht="12.75">
      <c r="A111" s="115"/>
      <c r="B111" s="116"/>
      <c r="C111" s="104"/>
      <c r="D111" s="106"/>
      <c r="E111" s="6"/>
    </row>
    <row r="112" spans="1:5" ht="12.75">
      <c r="A112" s="115"/>
      <c r="B112" s="116"/>
      <c r="C112" s="104"/>
      <c r="D112" s="106"/>
      <c r="E112" s="6"/>
    </row>
    <row r="113" spans="1:4" ht="12.75">
      <c r="A113" s="115"/>
      <c r="B113" s="116"/>
      <c r="C113" s="104"/>
      <c r="D113" s="106"/>
    </row>
    <row r="114" spans="1:4" ht="12.75">
      <c r="A114" s="115"/>
      <c r="B114" s="116"/>
      <c r="C114" s="104"/>
      <c r="D114" s="106"/>
    </row>
    <row r="115" spans="1:4" ht="12.75">
      <c r="A115" s="115"/>
      <c r="B115" s="116"/>
      <c r="C115" s="104"/>
      <c r="D115" s="106"/>
    </row>
    <row r="116" spans="1:4" ht="12.75">
      <c r="A116" s="115"/>
      <c r="B116" s="116"/>
      <c r="C116" s="104"/>
      <c r="D116" s="106"/>
    </row>
    <row r="117" spans="1:4" ht="12.75">
      <c r="A117" s="115"/>
      <c r="B117" s="116"/>
      <c r="C117" s="104"/>
      <c r="D117" s="106"/>
    </row>
    <row r="118" spans="1:4" ht="12.75">
      <c r="A118" s="115"/>
      <c r="B118" s="116"/>
      <c r="C118" s="104"/>
      <c r="D118" s="106"/>
    </row>
    <row r="119" spans="1:4" ht="12.75">
      <c r="A119" s="115"/>
      <c r="B119" s="116"/>
      <c r="C119" s="104"/>
      <c r="D119" s="106"/>
    </row>
    <row r="120" spans="1:4" ht="12.75">
      <c r="A120" s="115"/>
      <c r="B120" s="116"/>
      <c r="C120" s="104"/>
      <c r="D120" s="106"/>
    </row>
    <row r="121" spans="1:4" ht="12.75">
      <c r="A121" s="115"/>
      <c r="B121" s="116"/>
      <c r="C121" s="104"/>
      <c r="D121" s="106"/>
    </row>
    <row r="122" spans="1:4" ht="12.75">
      <c r="A122" s="115"/>
      <c r="B122" s="116"/>
      <c r="C122" s="104"/>
      <c r="D122" s="106"/>
    </row>
    <row r="123" spans="1:4" ht="12.75">
      <c r="A123" s="115"/>
      <c r="B123" s="116"/>
      <c r="C123" s="104"/>
      <c r="D123" s="106"/>
    </row>
    <row r="124" spans="1:4" ht="12.75">
      <c r="A124" s="115"/>
      <c r="B124" s="116"/>
      <c r="C124" s="104"/>
      <c r="D124" s="106"/>
    </row>
    <row r="125" spans="1:4" ht="12.75">
      <c r="A125" s="115"/>
      <c r="B125" s="116"/>
      <c r="C125" s="104"/>
      <c r="D125" s="106"/>
    </row>
    <row r="126" spans="1:4" ht="12.75">
      <c r="A126" s="115"/>
      <c r="B126" s="116"/>
      <c r="C126" s="104"/>
      <c r="D126" s="106"/>
    </row>
    <row r="127" spans="1:4" ht="12.75">
      <c r="A127" s="115"/>
      <c r="B127" s="116"/>
      <c r="C127" s="104"/>
      <c r="D127" s="106"/>
    </row>
    <row r="128" spans="1:4" ht="12.75">
      <c r="A128" s="115"/>
      <c r="B128" s="116"/>
      <c r="C128" s="104"/>
      <c r="D128" s="106"/>
    </row>
    <row r="129" spans="1:4" ht="12.75">
      <c r="A129" s="115"/>
      <c r="B129" s="116"/>
      <c r="C129" s="104"/>
      <c r="D129" s="106"/>
    </row>
    <row r="130" spans="1:4" ht="12.75">
      <c r="A130" s="115"/>
      <c r="B130" s="116"/>
      <c r="C130" s="104"/>
      <c r="D130" s="106"/>
    </row>
    <row r="131" spans="1:4" ht="12.75">
      <c r="A131" s="115"/>
      <c r="B131" s="116"/>
      <c r="C131" s="104"/>
      <c r="D131" s="106"/>
    </row>
    <row r="132" spans="1:4" ht="12.75">
      <c r="A132" s="115"/>
      <c r="B132" s="116"/>
      <c r="C132" s="104"/>
      <c r="D132" s="106"/>
    </row>
    <row r="133" spans="1:4" ht="12.75">
      <c r="A133" s="115"/>
      <c r="B133" s="116"/>
      <c r="C133" s="104"/>
      <c r="D133" s="106"/>
    </row>
    <row r="134" spans="1:4" ht="12.75">
      <c r="A134" s="115"/>
      <c r="B134" s="116"/>
      <c r="C134" s="104"/>
      <c r="D134" s="106"/>
    </row>
    <row r="135" spans="1:4" ht="12.75">
      <c r="A135" s="115"/>
      <c r="B135" s="116"/>
      <c r="C135" s="104"/>
      <c r="D135" s="106"/>
    </row>
    <row r="136" spans="1:4" ht="12.75">
      <c r="A136" s="115"/>
      <c r="B136" s="116"/>
      <c r="C136" s="104"/>
      <c r="D136" s="106"/>
    </row>
    <row r="137" spans="1:4" ht="12.75">
      <c r="A137" s="115"/>
      <c r="B137" s="116"/>
      <c r="C137" s="104"/>
      <c r="D137" s="106"/>
    </row>
    <row r="138" spans="1:4" ht="12.75">
      <c r="A138" s="115"/>
      <c r="B138" s="116"/>
      <c r="C138" s="104"/>
      <c r="D138" s="106"/>
    </row>
    <row r="139" spans="1:4" ht="12.75">
      <c r="A139" s="115"/>
      <c r="B139" s="116"/>
      <c r="C139" s="104"/>
      <c r="D139" s="106"/>
    </row>
    <row r="140" spans="1:4" ht="12.75">
      <c r="A140" s="115"/>
      <c r="B140" s="116"/>
      <c r="C140" s="104"/>
      <c r="D140" s="106"/>
    </row>
    <row r="141" spans="1:4" ht="12.75">
      <c r="A141" s="115"/>
      <c r="B141" s="116"/>
      <c r="C141" s="104"/>
      <c r="D141" s="106"/>
    </row>
    <row r="142" spans="1:4" ht="12.75">
      <c r="A142" s="115"/>
      <c r="B142" s="116"/>
      <c r="C142" s="104"/>
      <c r="D142" s="106"/>
    </row>
    <row r="143" spans="1:4" ht="12.75">
      <c r="A143" s="115"/>
      <c r="B143" s="116"/>
      <c r="C143" s="104"/>
      <c r="D143" s="106"/>
    </row>
    <row r="144" spans="1:4" ht="12.75">
      <c r="A144" s="115"/>
      <c r="B144" s="116"/>
      <c r="C144" s="104"/>
      <c r="D144" s="106"/>
    </row>
    <row r="145" spans="1:4" ht="12.75">
      <c r="A145" s="115"/>
      <c r="B145" s="116"/>
      <c r="C145" s="104"/>
      <c r="D145" s="106"/>
    </row>
    <row r="146" spans="1:4" ht="12.75">
      <c r="A146" s="115"/>
      <c r="B146" s="116"/>
      <c r="C146" s="104"/>
      <c r="D146" s="106"/>
    </row>
    <row r="147" spans="1:4" ht="12.75">
      <c r="A147" s="115"/>
      <c r="B147" s="116"/>
      <c r="C147" s="104"/>
      <c r="D147" s="106"/>
    </row>
    <row r="148" spans="1:4" ht="12.75">
      <c r="A148" s="115"/>
      <c r="B148" s="116"/>
      <c r="C148" s="104"/>
      <c r="D148" s="106"/>
    </row>
    <row r="149" spans="1:4" ht="12.75">
      <c r="A149" s="115"/>
      <c r="B149" s="116"/>
      <c r="C149" s="104"/>
      <c r="D149" s="106"/>
    </row>
    <row r="150" spans="1:4" ht="12.75">
      <c r="A150" s="115"/>
      <c r="B150" s="116"/>
      <c r="C150" s="104"/>
      <c r="D150" s="106"/>
    </row>
    <row r="151" spans="1:4" ht="12.75">
      <c r="A151" s="115"/>
      <c r="B151" s="116"/>
      <c r="C151" s="104"/>
      <c r="D151" s="106"/>
    </row>
    <row r="152" spans="1:4" ht="12.75">
      <c r="A152" s="115"/>
      <c r="B152" s="116"/>
      <c r="C152" s="104"/>
      <c r="D152" s="106"/>
    </row>
    <row r="153" spans="1:4" ht="12.75">
      <c r="A153" s="115"/>
      <c r="B153" s="116"/>
      <c r="C153" s="104"/>
      <c r="D153" s="106"/>
    </row>
    <row r="154" spans="1:4" ht="12.75">
      <c r="A154" s="115"/>
      <c r="B154" s="116"/>
      <c r="C154" s="104"/>
      <c r="D154" s="106"/>
    </row>
    <row r="155" spans="1:4" ht="12.75">
      <c r="A155" s="115"/>
      <c r="B155" s="116"/>
      <c r="C155" s="104"/>
      <c r="D155" s="106"/>
    </row>
    <row r="156" spans="1:4" ht="12.75">
      <c r="A156" s="115"/>
      <c r="B156" s="116"/>
      <c r="C156" s="104"/>
      <c r="D156" s="106"/>
    </row>
    <row r="157" spans="1:4" ht="12.75">
      <c r="A157" s="115"/>
      <c r="B157" s="116"/>
      <c r="C157" s="104"/>
      <c r="D157" s="106"/>
    </row>
    <row r="158" spans="1:4" ht="12.75">
      <c r="A158" s="115"/>
      <c r="B158" s="116"/>
      <c r="C158" s="104"/>
      <c r="D158" s="106"/>
    </row>
    <row r="159" spans="1:4" ht="12.75">
      <c r="A159" s="115"/>
      <c r="B159" s="116"/>
      <c r="C159" s="104"/>
      <c r="D159" s="106"/>
    </row>
    <row r="160" spans="1:4" ht="12.75">
      <c r="A160" s="115"/>
      <c r="B160" s="116"/>
      <c r="C160" s="104"/>
      <c r="D160" s="106"/>
    </row>
    <row r="161" spans="1:4" ht="12.75">
      <c r="A161" s="115"/>
      <c r="B161" s="116"/>
      <c r="C161" s="104"/>
      <c r="D161" s="106"/>
    </row>
    <row r="162" spans="1:4" ht="12.75">
      <c r="A162" s="115"/>
      <c r="B162" s="116"/>
      <c r="C162" s="104"/>
      <c r="D162" s="106"/>
    </row>
    <row r="163" spans="1:4" ht="12.75">
      <c r="A163" s="115"/>
      <c r="B163" s="116"/>
      <c r="C163" s="104"/>
      <c r="D163" s="106"/>
    </row>
    <row r="164" spans="1:4" ht="12.75">
      <c r="A164" s="115"/>
      <c r="B164" s="116"/>
      <c r="C164" s="104"/>
      <c r="D164" s="106"/>
    </row>
    <row r="165" spans="1:4" ht="12.75">
      <c r="A165" s="115"/>
      <c r="B165" s="116"/>
      <c r="C165" s="104"/>
      <c r="D165" s="106"/>
    </row>
    <row r="166" spans="1:4" ht="12.75">
      <c r="A166" s="115"/>
      <c r="B166" s="116"/>
      <c r="C166" s="104"/>
      <c r="D166" s="106"/>
    </row>
    <row r="167" spans="1:4" ht="12.75">
      <c r="A167" s="115"/>
      <c r="B167" s="116"/>
      <c r="C167" s="104"/>
      <c r="D167" s="106"/>
    </row>
    <row r="168" spans="1:4" ht="12.75">
      <c r="A168" s="115"/>
      <c r="B168" s="116"/>
      <c r="C168" s="104"/>
      <c r="D168" s="106"/>
    </row>
    <row r="169" spans="1:4" ht="12.75">
      <c r="A169" s="115"/>
      <c r="B169" s="116"/>
      <c r="C169" s="104"/>
      <c r="D169" s="106"/>
    </row>
    <row r="170" spans="1:4" ht="12.75">
      <c r="A170" s="115"/>
      <c r="B170" s="116"/>
      <c r="C170" s="104"/>
      <c r="D170" s="106"/>
    </row>
    <row r="171" spans="1:4" ht="12.75">
      <c r="A171" s="115"/>
      <c r="B171" s="116"/>
      <c r="C171" s="104"/>
      <c r="D171" s="106"/>
    </row>
    <row r="172" spans="1:4" ht="12.75">
      <c r="A172" s="115"/>
      <c r="B172" s="116"/>
      <c r="C172" s="104"/>
      <c r="D172" s="106"/>
    </row>
    <row r="173" spans="1:4" ht="12.75">
      <c r="A173" s="115"/>
      <c r="B173" s="116"/>
      <c r="C173" s="104"/>
      <c r="D173" s="106"/>
    </row>
    <row r="174" spans="1:4" ht="12.75">
      <c r="A174" s="115"/>
      <c r="B174" s="116"/>
      <c r="C174" s="104"/>
      <c r="D174" s="106"/>
    </row>
    <row r="175" spans="1:4" ht="12.75">
      <c r="A175" s="115"/>
      <c r="B175" s="116"/>
      <c r="C175" s="104"/>
      <c r="D175" s="106"/>
    </row>
    <row r="176" spans="1:4" ht="12.75">
      <c r="A176" s="115"/>
      <c r="B176" s="116"/>
      <c r="C176" s="104"/>
      <c r="D176" s="106"/>
    </row>
    <row r="177" spans="1:4" ht="12.75">
      <c r="A177" s="115"/>
      <c r="B177" s="116"/>
      <c r="C177" s="104"/>
      <c r="D177" s="106"/>
    </row>
    <row r="178" spans="1:4" ht="12.75">
      <c r="A178" s="115"/>
      <c r="B178" s="116"/>
      <c r="C178" s="104"/>
      <c r="D178" s="106"/>
    </row>
    <row r="179" spans="1:4" ht="12.75">
      <c r="A179" s="115"/>
      <c r="B179" s="116"/>
      <c r="C179" s="104"/>
      <c r="D179" s="106"/>
    </row>
    <row r="180" spans="1:4" ht="12.75">
      <c r="A180" s="115"/>
      <c r="B180" s="116"/>
      <c r="C180" s="104"/>
      <c r="D180" s="106"/>
    </row>
    <row r="181" spans="1:4" ht="12.75">
      <c r="A181" s="115"/>
      <c r="B181" s="116"/>
      <c r="C181" s="104"/>
      <c r="D181" s="106"/>
    </row>
    <row r="182" spans="1:4" ht="12.75">
      <c r="A182" s="115"/>
      <c r="B182" s="116"/>
      <c r="C182" s="104"/>
      <c r="D182" s="106"/>
    </row>
    <row r="183" spans="1:4" ht="12.75">
      <c r="A183" s="115"/>
      <c r="B183" s="116"/>
      <c r="C183" s="104"/>
      <c r="D183" s="106"/>
    </row>
    <row r="184" spans="1:4" ht="12.75">
      <c r="A184" s="115"/>
      <c r="B184" s="116"/>
      <c r="C184" s="104"/>
      <c r="D184" s="106"/>
    </row>
    <row r="185" spans="1:4" ht="12.75">
      <c r="A185" s="115"/>
      <c r="B185" s="116"/>
      <c r="C185" s="104"/>
      <c r="D185" s="106"/>
    </row>
    <row r="186" spans="1:4" ht="12.75">
      <c r="A186" s="115"/>
      <c r="B186" s="116"/>
      <c r="C186" s="104"/>
      <c r="D186" s="106"/>
    </row>
    <row r="187" spans="1:4" ht="12.75">
      <c r="A187" s="115"/>
      <c r="B187" s="116"/>
      <c r="C187" s="104"/>
      <c r="D187" s="106"/>
    </row>
    <row r="188" spans="1:4" ht="12.75">
      <c r="A188" s="115"/>
      <c r="B188" s="116"/>
      <c r="C188" s="104"/>
      <c r="D188" s="106"/>
    </row>
    <row r="189" spans="1:4" ht="12.75">
      <c r="A189" s="115"/>
      <c r="B189" s="116"/>
      <c r="C189" s="104"/>
      <c r="D189" s="106"/>
    </row>
    <row r="190" spans="1:4" ht="12.75">
      <c r="A190" s="115"/>
      <c r="B190" s="116"/>
      <c r="C190" s="104"/>
      <c r="D190" s="106"/>
    </row>
    <row r="191" spans="1:4" ht="12.75">
      <c r="A191" s="115"/>
      <c r="B191" s="116"/>
      <c r="C191" s="104"/>
      <c r="D191" s="106"/>
    </row>
    <row r="192" spans="1:4" ht="12.75">
      <c r="A192" s="115"/>
      <c r="B192" s="116"/>
      <c r="C192" s="104"/>
      <c r="D192" s="106"/>
    </row>
    <row r="193" spans="1:4" ht="12.75">
      <c r="A193" s="115"/>
      <c r="B193" s="116"/>
      <c r="C193" s="104"/>
      <c r="D193" s="106"/>
    </row>
    <row r="194" spans="1:4" ht="12.75">
      <c r="A194" s="115"/>
      <c r="B194" s="116"/>
      <c r="C194" s="104"/>
      <c r="D194" s="106"/>
    </row>
    <row r="195" spans="1:4" ht="12.75">
      <c r="A195" s="115"/>
      <c r="B195" s="116"/>
      <c r="C195" s="104"/>
      <c r="D195" s="106"/>
    </row>
    <row r="196" spans="1:4" ht="12.75">
      <c r="A196" s="115"/>
      <c r="B196" s="116"/>
      <c r="C196" s="104"/>
      <c r="D196" s="106"/>
    </row>
    <row r="197" spans="1:4" ht="12.75">
      <c r="A197" s="115"/>
      <c r="B197" s="116"/>
      <c r="C197" s="104"/>
      <c r="D197" s="106"/>
    </row>
    <row r="198" spans="1:4" ht="12.75">
      <c r="A198" s="115"/>
      <c r="B198" s="116"/>
      <c r="C198" s="104"/>
      <c r="D198" s="106"/>
    </row>
    <row r="199" spans="1:4" ht="12.75">
      <c r="A199" s="115"/>
      <c r="B199" s="116"/>
      <c r="C199" s="104"/>
      <c r="D199" s="106"/>
    </row>
    <row r="200" spans="1:4" ht="12.75">
      <c r="A200" s="115"/>
      <c r="B200" s="116"/>
      <c r="C200" s="104"/>
      <c r="D200" s="106"/>
    </row>
    <row r="201" spans="1:4" ht="12.75">
      <c r="A201" s="115"/>
      <c r="B201" s="116"/>
      <c r="C201" s="104"/>
      <c r="D201" s="106"/>
    </row>
    <row r="202" spans="1:4" ht="12.75">
      <c r="A202" s="115"/>
      <c r="B202" s="116"/>
      <c r="C202" s="104"/>
      <c r="D202" s="106"/>
    </row>
    <row r="203" spans="1:4" ht="12.75">
      <c r="A203" s="115"/>
      <c r="B203" s="116"/>
      <c r="C203" s="104"/>
      <c r="D203" s="106"/>
    </row>
    <row r="204" spans="1:4" ht="12.75">
      <c r="A204" s="115"/>
      <c r="B204" s="116"/>
      <c r="C204" s="104"/>
      <c r="D204" s="116"/>
    </row>
    <row r="205" spans="1:4" ht="12.75">
      <c r="A205" s="115"/>
      <c r="B205" s="116"/>
      <c r="C205" s="104"/>
      <c r="D205" s="116"/>
    </row>
    <row r="206" spans="1:4" ht="12.75">
      <c r="A206" s="115"/>
      <c r="B206" s="116"/>
      <c r="C206" s="104"/>
      <c r="D206" s="116"/>
    </row>
    <row r="207" spans="1:4" ht="12.75">
      <c r="A207" s="115"/>
      <c r="B207" s="116"/>
      <c r="C207" s="104"/>
      <c r="D207" s="116"/>
    </row>
    <row r="208" spans="1:4" ht="12.75">
      <c r="A208" s="115"/>
      <c r="B208" s="116"/>
      <c r="C208" s="104"/>
      <c r="D208" s="116"/>
    </row>
    <row r="209" spans="1:4" ht="12.75">
      <c r="A209" s="115"/>
      <c r="B209" s="116"/>
      <c r="C209" s="104"/>
      <c r="D209" s="116"/>
    </row>
    <row r="210" spans="1:4" ht="12.75">
      <c r="A210" s="115"/>
      <c r="B210" s="116"/>
      <c r="C210" s="104"/>
      <c r="D210" s="116"/>
    </row>
    <row r="211" spans="1:4" ht="12.75">
      <c r="A211" s="115"/>
      <c r="B211" s="116"/>
      <c r="C211" s="104"/>
      <c r="D211" s="116"/>
    </row>
    <row r="212" spans="1:4" ht="12.75">
      <c r="A212" s="115"/>
      <c r="B212" s="116"/>
      <c r="C212" s="104"/>
      <c r="D212" s="116"/>
    </row>
    <row r="213" spans="1:4" ht="12.75">
      <c r="A213" s="115"/>
      <c r="B213" s="116"/>
      <c r="C213" s="104"/>
      <c r="D213" s="116"/>
    </row>
    <row r="214" spans="1:4" ht="12.75">
      <c r="A214" s="115"/>
      <c r="B214" s="116"/>
      <c r="C214" s="104"/>
      <c r="D214" s="116"/>
    </row>
    <row r="215" spans="1:4" ht="12.75">
      <c r="A215" s="115"/>
      <c r="B215" s="116"/>
      <c r="C215" s="104"/>
      <c r="D215" s="116"/>
    </row>
    <row r="216" spans="1:4" ht="12.75">
      <c r="A216" s="115"/>
      <c r="B216" s="116"/>
      <c r="C216" s="104"/>
      <c r="D216" s="116"/>
    </row>
    <row r="217" spans="1:4" ht="12.75">
      <c r="A217" s="115"/>
      <c r="B217" s="116"/>
      <c r="C217" s="104"/>
      <c r="D217" s="116"/>
    </row>
    <row r="218" spans="1:4" ht="12.75">
      <c r="A218" s="115"/>
      <c r="B218" s="116"/>
      <c r="C218" s="104"/>
      <c r="D218" s="116"/>
    </row>
    <row r="219" spans="1:4" ht="12.75">
      <c r="A219" s="115"/>
      <c r="B219" s="116"/>
      <c r="C219" s="104"/>
      <c r="D219" s="116"/>
    </row>
    <row r="220" spans="1:4" ht="12.75">
      <c r="A220" s="115"/>
      <c r="B220" s="116"/>
      <c r="C220" s="104"/>
      <c r="D220" s="116"/>
    </row>
    <row r="221" spans="1:4" ht="12.75">
      <c r="A221" s="115"/>
      <c r="B221" s="116"/>
      <c r="C221" s="104"/>
      <c r="D221" s="116"/>
    </row>
    <row r="222" spans="1:4" ht="12.75">
      <c r="A222" s="115"/>
      <c r="B222" s="116"/>
      <c r="C222" s="104"/>
      <c r="D222" s="116"/>
    </row>
    <row r="223" spans="1:4" ht="12.75">
      <c r="A223" s="115"/>
      <c r="B223" s="116"/>
      <c r="C223" s="104"/>
      <c r="D223" s="116"/>
    </row>
    <row r="224" spans="1:4" ht="12.75">
      <c r="A224" s="115"/>
      <c r="B224" s="116"/>
      <c r="C224" s="104"/>
      <c r="D224" s="116"/>
    </row>
    <row r="225" spans="1:4" ht="12.75">
      <c r="A225" s="115"/>
      <c r="B225" s="116"/>
      <c r="C225" s="104"/>
      <c r="D225" s="116"/>
    </row>
    <row r="226" spans="1:4" ht="12.75">
      <c r="A226" s="115"/>
      <c r="B226" s="116"/>
      <c r="C226" s="104"/>
      <c r="D226" s="116"/>
    </row>
    <row r="227" spans="1:4" ht="12.75">
      <c r="A227" s="115"/>
      <c r="B227" s="116"/>
      <c r="C227" s="104"/>
      <c r="D227" s="116"/>
    </row>
    <row r="228" spans="1:4" ht="12.75">
      <c r="A228" s="115"/>
      <c r="B228" s="116"/>
      <c r="C228" s="104"/>
      <c r="D228" s="116"/>
    </row>
    <row r="229" spans="1:4" ht="12.75">
      <c r="A229" s="115"/>
      <c r="B229" s="116"/>
      <c r="C229" s="104"/>
      <c r="D229" s="116"/>
    </row>
    <row r="230" spans="1:4" ht="12.75">
      <c r="A230" s="115"/>
      <c r="B230" s="116"/>
      <c r="C230" s="104"/>
      <c r="D230" s="116"/>
    </row>
    <row r="231" spans="1:4" ht="12.75">
      <c r="A231" s="115"/>
      <c r="B231" s="116"/>
      <c r="C231" s="104"/>
      <c r="D231" s="116"/>
    </row>
    <row r="232" spans="1:4" ht="12.75">
      <c r="A232" s="115"/>
      <c r="B232" s="116"/>
      <c r="C232" s="104"/>
      <c r="D232" s="116"/>
    </row>
    <row r="233" spans="1:4" ht="12.75">
      <c r="A233" s="115"/>
      <c r="B233" s="116"/>
      <c r="C233" s="104"/>
      <c r="D233" s="116"/>
    </row>
    <row r="234" spans="1:4" ht="12.75">
      <c r="A234" s="115"/>
      <c r="B234" s="116"/>
      <c r="C234" s="104"/>
      <c r="D234" s="116"/>
    </row>
    <row r="235" spans="1:4" ht="12.75">
      <c r="A235" s="115"/>
      <c r="B235" s="116"/>
      <c r="C235" s="104"/>
      <c r="D235" s="116"/>
    </row>
    <row r="236" spans="1:4" ht="12.75">
      <c r="A236" s="115"/>
      <c r="B236" s="116"/>
      <c r="C236" s="104"/>
      <c r="D236" s="116"/>
    </row>
    <row r="237" spans="1:4" ht="12.75">
      <c r="A237" s="115"/>
      <c r="B237" s="116"/>
      <c r="C237" s="104"/>
      <c r="D237" s="116"/>
    </row>
    <row r="238" spans="1:4" ht="12.75">
      <c r="A238" s="115"/>
      <c r="B238" s="116"/>
      <c r="C238" s="104"/>
      <c r="D238" s="116"/>
    </row>
    <row r="239" spans="1:4" ht="12.75">
      <c r="A239" s="115"/>
      <c r="B239" s="116"/>
      <c r="C239" s="104"/>
      <c r="D239" s="116"/>
    </row>
    <row r="240" spans="1:4" ht="12.75">
      <c r="A240" s="115"/>
      <c r="B240" s="116"/>
      <c r="C240" s="104"/>
      <c r="D240" s="116"/>
    </row>
    <row r="241" spans="1:4" ht="12.75">
      <c r="A241" s="115"/>
      <c r="B241" s="116"/>
      <c r="C241" s="104"/>
      <c r="D241" s="116"/>
    </row>
    <row r="242" spans="1:4" ht="12.75">
      <c r="A242" s="115"/>
      <c r="B242" s="116"/>
      <c r="C242" s="104"/>
      <c r="D242" s="116"/>
    </row>
    <row r="243" spans="1:4" ht="12.75">
      <c r="A243" s="115"/>
      <c r="B243" s="116"/>
      <c r="C243" s="104"/>
      <c r="D243" s="116"/>
    </row>
    <row r="244" spans="1:4" ht="12.75">
      <c r="A244" s="115"/>
      <c r="B244" s="116"/>
      <c r="C244" s="104"/>
      <c r="D244" s="116"/>
    </row>
    <row r="245" spans="1:4" ht="12.75">
      <c r="A245" s="115"/>
      <c r="B245" s="116"/>
      <c r="C245" s="104"/>
      <c r="D245" s="116"/>
    </row>
    <row r="246" spans="1:4" ht="12.75">
      <c r="A246" s="115"/>
      <c r="B246" s="116"/>
      <c r="C246" s="104"/>
      <c r="D246" s="116"/>
    </row>
    <row r="247" spans="1:4" ht="12.75">
      <c r="A247" s="115"/>
      <c r="B247" s="116"/>
      <c r="C247" s="104"/>
      <c r="D247" s="116"/>
    </row>
    <row r="248" spans="1:4" ht="12.75">
      <c r="A248" s="115"/>
      <c r="B248" s="116"/>
      <c r="C248" s="104"/>
      <c r="D248" s="116"/>
    </row>
    <row r="249" spans="1:4" ht="12.75">
      <c r="A249" s="115"/>
      <c r="B249" s="116"/>
      <c r="C249" s="104"/>
      <c r="D249" s="116"/>
    </row>
    <row r="250" spans="1:4" ht="12.75">
      <c r="A250" s="115"/>
      <c r="B250" s="116"/>
      <c r="C250" s="104"/>
      <c r="D250" s="116"/>
    </row>
    <row r="251" spans="1:4" ht="12.75">
      <c r="A251" s="115"/>
      <c r="B251" s="116"/>
      <c r="C251" s="104"/>
      <c r="D251" s="116"/>
    </row>
    <row r="252" spans="1:4" ht="12.75">
      <c r="A252" s="115"/>
      <c r="B252" s="116"/>
      <c r="C252" s="104"/>
      <c r="D252" s="116"/>
    </row>
    <row r="253" spans="1:4" ht="12.75">
      <c r="A253" s="115"/>
      <c r="B253" s="116"/>
      <c r="C253" s="104"/>
      <c r="D253" s="116"/>
    </row>
    <row r="254" spans="1:4" ht="12.75">
      <c r="A254" s="115"/>
      <c r="B254" s="116"/>
      <c r="C254" s="104"/>
      <c r="D254" s="116"/>
    </row>
    <row r="255" spans="1:4" ht="12.75">
      <c r="A255" s="115"/>
      <c r="B255" s="116"/>
      <c r="C255" s="104"/>
      <c r="D255" s="116"/>
    </row>
    <row r="256" spans="1:4" ht="12.75">
      <c r="A256" s="115"/>
      <c r="B256" s="116"/>
      <c r="C256" s="104"/>
      <c r="D256" s="116"/>
    </row>
    <row r="257" spans="1:4" ht="12.75">
      <c r="A257" s="115"/>
      <c r="B257" s="116"/>
      <c r="C257" s="104"/>
      <c r="D257" s="116"/>
    </row>
    <row r="258" spans="1:4" ht="12.75">
      <c r="A258" s="115"/>
      <c r="B258" s="116"/>
      <c r="C258" s="104"/>
      <c r="D258" s="116"/>
    </row>
    <row r="259" spans="1:4" ht="12.75">
      <c r="A259" s="115"/>
      <c r="B259" s="116"/>
      <c r="C259" s="104"/>
      <c r="D259" s="116"/>
    </row>
    <row r="260" spans="1:4" ht="12.75">
      <c r="A260" s="115"/>
      <c r="B260" s="116"/>
      <c r="C260" s="104"/>
      <c r="D260" s="116"/>
    </row>
    <row r="261" spans="1:4" ht="12.75">
      <c r="A261" s="115"/>
      <c r="B261" s="116"/>
      <c r="C261" s="104"/>
      <c r="D261" s="116"/>
    </row>
    <row r="262" spans="1:4" ht="12.75">
      <c r="A262" s="115"/>
      <c r="B262" s="116"/>
      <c r="C262" s="104"/>
      <c r="D262" s="116"/>
    </row>
    <row r="263" spans="1:4" ht="12.75">
      <c r="A263" s="115"/>
      <c r="B263" s="116"/>
      <c r="C263" s="104"/>
      <c r="D263" s="116"/>
    </row>
    <row r="264" spans="1:4" ht="12.75">
      <c r="A264" s="115"/>
      <c r="B264" s="116"/>
      <c r="C264" s="104"/>
      <c r="D264" s="116"/>
    </row>
    <row r="265" spans="1:4" ht="12.75">
      <c r="A265" s="115"/>
      <c r="B265" s="116"/>
      <c r="C265" s="104"/>
      <c r="D265" s="116"/>
    </row>
    <row r="266" spans="1:4" ht="12.75">
      <c r="A266" s="115"/>
      <c r="B266" s="116"/>
      <c r="C266" s="104"/>
      <c r="D266" s="116"/>
    </row>
    <row r="267" spans="1:4" ht="12.75">
      <c r="A267" s="115"/>
      <c r="B267" s="116"/>
      <c r="C267" s="104"/>
      <c r="D267" s="116"/>
    </row>
    <row r="268" spans="1:4" ht="12.75">
      <c r="A268" s="115"/>
      <c r="B268" s="116"/>
      <c r="C268" s="104"/>
      <c r="D268" s="116"/>
    </row>
    <row r="269" spans="1:4" ht="12.75">
      <c r="A269" s="115"/>
      <c r="B269" s="116"/>
      <c r="C269" s="104"/>
      <c r="D269" s="116"/>
    </row>
    <row r="270" spans="1:4" ht="12.75">
      <c r="A270" s="115"/>
      <c r="B270" s="116"/>
      <c r="C270" s="104"/>
      <c r="D270" s="116"/>
    </row>
    <row r="271" spans="1:4" ht="12.75">
      <c r="A271" s="115"/>
      <c r="B271" s="116"/>
      <c r="C271" s="104"/>
      <c r="D271" s="116"/>
    </row>
    <row r="272" spans="1:4" ht="12.75">
      <c r="A272" s="115"/>
      <c r="B272" s="116"/>
      <c r="C272" s="104"/>
      <c r="D272" s="116"/>
    </row>
    <row r="273" spans="1:4" ht="12.75">
      <c r="A273" s="115"/>
      <c r="B273" s="116"/>
      <c r="C273" s="104"/>
      <c r="D273" s="116"/>
    </row>
    <row r="274" spans="1:4" ht="12.75">
      <c r="A274" s="115"/>
      <c r="B274" s="116"/>
      <c r="C274" s="104"/>
      <c r="D274" s="116"/>
    </row>
    <row r="275" spans="1:4" ht="12.75">
      <c r="A275" s="115"/>
      <c r="B275" s="116"/>
      <c r="C275" s="104"/>
      <c r="D275" s="116"/>
    </row>
    <row r="276" spans="1:4" ht="12.75">
      <c r="A276" s="115"/>
      <c r="B276" s="116"/>
      <c r="C276" s="104"/>
      <c r="D276" s="116"/>
    </row>
    <row r="277" spans="1:4" ht="12.75">
      <c r="A277" s="115"/>
      <c r="B277" s="116"/>
      <c r="C277" s="104"/>
      <c r="D277" s="116"/>
    </row>
    <row r="278" spans="1:4" ht="12.75">
      <c r="A278" s="115"/>
      <c r="B278" s="116"/>
      <c r="C278" s="104"/>
      <c r="D278" s="116"/>
    </row>
    <row r="279" spans="1:4" ht="12.75">
      <c r="A279" s="115"/>
      <c r="B279" s="116"/>
      <c r="C279" s="104"/>
      <c r="D279" s="116"/>
    </row>
    <row r="280" spans="1:4" ht="12.75">
      <c r="A280" s="115"/>
      <c r="B280" s="116"/>
      <c r="C280" s="104"/>
      <c r="D280" s="116"/>
    </row>
    <row r="281" spans="1:4" ht="12.75">
      <c r="A281" s="115"/>
      <c r="B281" s="116"/>
      <c r="C281" s="104"/>
      <c r="D281" s="116"/>
    </row>
    <row r="282" spans="1:4" ht="12.75">
      <c r="A282" s="115"/>
      <c r="B282" s="116"/>
      <c r="C282" s="104"/>
      <c r="D282" s="116"/>
    </row>
    <row r="283" spans="1:4" ht="12.75">
      <c r="A283" s="115"/>
      <c r="B283" s="116"/>
      <c r="C283" s="104"/>
      <c r="D283" s="116"/>
    </row>
    <row r="284" spans="1:4" ht="12.75">
      <c r="A284" s="115"/>
      <c r="B284" s="116"/>
      <c r="C284" s="104"/>
      <c r="D284" s="116"/>
    </row>
    <row r="285" spans="1:4" ht="12.75">
      <c r="A285" s="115"/>
      <c r="B285" s="116"/>
      <c r="C285" s="115"/>
      <c r="D285" s="116"/>
    </row>
    <row r="286" spans="1:4" ht="12.75">
      <c r="A286" s="115"/>
      <c r="B286" s="116"/>
      <c r="C286" s="115"/>
      <c r="D286" s="116"/>
    </row>
    <row r="287" spans="1:4" ht="12.75">
      <c r="A287" s="115"/>
      <c r="B287" s="116"/>
      <c r="C287" s="115"/>
      <c r="D287" s="116"/>
    </row>
    <row r="288" spans="1:4" ht="12.75">
      <c r="A288" s="115"/>
      <c r="B288" s="116"/>
      <c r="C288" s="115"/>
      <c r="D288" s="116"/>
    </row>
    <row r="289" spans="1:4" ht="12.75">
      <c r="A289" s="115"/>
      <c r="B289" s="116"/>
      <c r="C289" s="115"/>
      <c r="D289" s="116"/>
    </row>
    <row r="290" spans="1:4" ht="12.75">
      <c r="A290" s="115"/>
      <c r="B290" s="116"/>
      <c r="C290" s="115"/>
      <c r="D290" s="116"/>
    </row>
    <row r="291" spans="1:4" ht="12.75">
      <c r="A291" s="115"/>
      <c r="B291" s="116"/>
      <c r="C291" s="115"/>
      <c r="D291" s="116"/>
    </row>
    <row r="292" spans="1:4" ht="12.75">
      <c r="A292" s="115"/>
      <c r="B292" s="116"/>
      <c r="C292" s="115"/>
      <c r="D292" s="116"/>
    </row>
    <row r="293" spans="1:4" ht="12.75">
      <c r="A293" s="115"/>
      <c r="B293" s="116"/>
      <c r="C293" s="115"/>
      <c r="D293" s="116"/>
    </row>
    <row r="294" spans="1:4" ht="12.75">
      <c r="A294" s="115"/>
      <c r="B294" s="116"/>
      <c r="C294" s="115"/>
      <c r="D294" s="116"/>
    </row>
    <row r="295" spans="1:4" ht="12.75">
      <c r="A295" s="115"/>
      <c r="B295" s="116"/>
      <c r="C295" s="115"/>
      <c r="D295" s="116"/>
    </row>
    <row r="296" spans="1:4" ht="12.75">
      <c r="A296" s="115"/>
      <c r="B296" s="116"/>
      <c r="C296" s="115"/>
      <c r="D296" s="116"/>
    </row>
    <row r="297" spans="1:4" ht="12.75">
      <c r="A297" s="115"/>
      <c r="B297" s="116"/>
      <c r="C297" s="115"/>
      <c r="D297" s="116"/>
    </row>
    <row r="298" spans="1:4" ht="12.75">
      <c r="A298" s="115"/>
      <c r="B298" s="116"/>
      <c r="C298" s="115"/>
      <c r="D298" s="116"/>
    </row>
    <row r="299" spans="1:4" ht="12.75">
      <c r="A299" s="115"/>
      <c r="B299" s="116"/>
      <c r="C299" s="115"/>
      <c r="D299" s="116"/>
    </row>
    <row r="300" spans="1:4" ht="12.75">
      <c r="A300" s="115"/>
      <c r="B300" s="116"/>
      <c r="C300" s="115"/>
      <c r="D300" s="116"/>
    </row>
    <row r="301" spans="1:4" ht="12.75">
      <c r="A301" s="115"/>
      <c r="B301" s="116"/>
      <c r="C301" s="115"/>
      <c r="D301" s="116"/>
    </row>
    <row r="302" spans="1:4" ht="12.75">
      <c r="A302" s="115"/>
      <c r="B302" s="116"/>
      <c r="C302" s="115"/>
      <c r="D302" s="116"/>
    </row>
    <row r="303" spans="1:4" ht="12.75">
      <c r="A303" s="115"/>
      <c r="B303" s="116"/>
      <c r="C303" s="115"/>
      <c r="D303" s="116"/>
    </row>
    <row r="304" spans="1:4" ht="12.75">
      <c r="A304" s="115"/>
      <c r="B304" s="116"/>
      <c r="C304" s="115"/>
      <c r="D304" s="116"/>
    </row>
    <row r="305" spans="1:4" ht="12.75">
      <c r="A305" s="115"/>
      <c r="B305" s="116"/>
      <c r="C305" s="115"/>
      <c r="D305" s="116"/>
    </row>
    <row r="306" spans="1:4" ht="12.75">
      <c r="A306" s="115"/>
      <c r="B306" s="116"/>
      <c r="C306" s="115"/>
      <c r="D306" s="116"/>
    </row>
    <row r="307" spans="1:4" ht="12.75">
      <c r="A307" s="115"/>
      <c r="B307" s="116"/>
      <c r="C307" s="115"/>
      <c r="D307" s="116"/>
    </row>
    <row r="308" spans="1:4" ht="12.75">
      <c r="A308" s="115"/>
      <c r="B308" s="116"/>
      <c r="C308" s="115"/>
      <c r="D308" s="116"/>
    </row>
    <row r="309" spans="1:4" ht="12.75">
      <c r="A309" s="115"/>
      <c r="B309" s="116"/>
      <c r="C309" s="115"/>
      <c r="D309" s="116"/>
    </row>
    <row r="310" spans="1:4" ht="12.75">
      <c r="A310" s="115"/>
      <c r="B310" s="116"/>
      <c r="C310" s="115"/>
      <c r="D310" s="116"/>
    </row>
    <row r="311" spans="1:4" ht="12.75">
      <c r="A311" s="115"/>
      <c r="B311" s="116"/>
      <c r="C311" s="115"/>
      <c r="D311" s="116"/>
    </row>
    <row r="312" spans="1:4" ht="12.75">
      <c r="A312" s="115"/>
      <c r="B312" s="116"/>
      <c r="C312" s="115"/>
      <c r="D312" s="116"/>
    </row>
    <row r="313" spans="1:4" ht="12.75">
      <c r="A313" s="115"/>
      <c r="B313" s="116"/>
      <c r="C313" s="115"/>
      <c r="D313" s="116"/>
    </row>
    <row r="314" spans="1:4" ht="12.75">
      <c r="A314" s="115"/>
      <c r="B314" s="116"/>
      <c r="C314" s="115"/>
      <c r="D314" s="116"/>
    </row>
    <row r="315" spans="1:4" ht="12.75">
      <c r="A315" s="115"/>
      <c r="B315" s="116"/>
      <c r="C315" s="115"/>
      <c r="D315" s="116"/>
    </row>
    <row r="316" spans="1:4" ht="12.75">
      <c r="A316" s="115"/>
      <c r="B316" s="116"/>
      <c r="C316" s="115"/>
      <c r="D316" s="116"/>
    </row>
    <row r="317" spans="1:4" ht="12.75">
      <c r="A317" s="115"/>
      <c r="B317" s="116"/>
      <c r="C317" s="115"/>
      <c r="D317" s="116"/>
    </row>
    <row r="318" spans="1:4" ht="12.75">
      <c r="A318" s="115"/>
      <c r="B318" s="116"/>
      <c r="C318" s="115"/>
      <c r="D318" s="116"/>
    </row>
    <row r="319" spans="1:4" ht="12.75">
      <c r="A319" s="115"/>
      <c r="B319" s="116"/>
      <c r="C319" s="115"/>
      <c r="D319" s="116"/>
    </row>
    <row r="320" spans="1:4" ht="12.75">
      <c r="A320" s="115"/>
      <c r="B320" s="116"/>
      <c r="C320" s="115"/>
      <c r="D320" s="116"/>
    </row>
    <row r="321" spans="1:4" ht="12.75">
      <c r="A321" s="115"/>
      <c r="B321" s="116"/>
      <c r="C321" s="115"/>
      <c r="D321" s="116"/>
    </row>
    <row r="322" spans="1:4" ht="12.75">
      <c r="A322" s="115"/>
      <c r="B322" s="116"/>
      <c r="C322" s="115"/>
      <c r="D322" s="116"/>
    </row>
    <row r="323" spans="1:4" ht="12.75">
      <c r="A323" s="115"/>
      <c r="B323" s="116"/>
      <c r="C323" s="115"/>
      <c r="D323" s="116"/>
    </row>
    <row r="324" spans="1:4" ht="12.75">
      <c r="A324" s="115"/>
      <c r="B324" s="116"/>
      <c r="C324" s="115"/>
      <c r="D324" s="116"/>
    </row>
    <row r="325" spans="1:4" ht="12.75">
      <c r="A325" s="115"/>
      <c r="B325" s="116"/>
      <c r="C325" s="115"/>
      <c r="D325" s="116"/>
    </row>
    <row r="326" spans="1:4" ht="12.75">
      <c r="A326" s="115"/>
      <c r="B326" s="116"/>
      <c r="C326" s="115"/>
      <c r="D326" s="116"/>
    </row>
    <row r="327" spans="1:4" ht="12.75">
      <c r="A327" s="115"/>
      <c r="B327" s="116"/>
      <c r="C327" s="115"/>
      <c r="D327" s="116"/>
    </row>
    <row r="328" spans="1:4" ht="12.75">
      <c r="A328" s="115"/>
      <c r="B328" s="116"/>
      <c r="C328" s="115"/>
      <c r="D328" s="116"/>
    </row>
    <row r="329" spans="1:4" ht="12.75">
      <c r="A329" s="115"/>
      <c r="B329" s="116"/>
      <c r="C329" s="115"/>
      <c r="D329" s="116"/>
    </row>
    <row r="330" spans="1:4" ht="12.75">
      <c r="A330" s="115"/>
      <c r="B330" s="116"/>
      <c r="C330" s="115"/>
      <c r="D330" s="116"/>
    </row>
    <row r="331" spans="1:4" ht="12.75">
      <c r="A331" s="115"/>
      <c r="B331" s="116"/>
      <c r="C331" s="115"/>
      <c r="D331" s="116"/>
    </row>
    <row r="332" spans="1:4" ht="12.75">
      <c r="A332" s="115"/>
      <c r="B332" s="116"/>
      <c r="C332" s="115"/>
      <c r="D332" s="116"/>
    </row>
    <row r="333" spans="1:4" ht="12.75">
      <c r="A333" s="115"/>
      <c r="B333" s="116"/>
      <c r="C333" s="115"/>
      <c r="D333" s="116"/>
    </row>
    <row r="334" spans="1:4" ht="12.75">
      <c r="A334" s="115"/>
      <c r="B334" s="116"/>
      <c r="C334" s="115"/>
      <c r="D334" s="116"/>
    </row>
    <row r="335" spans="1:4" ht="12.75">
      <c r="A335" s="115"/>
      <c r="B335" s="116"/>
      <c r="C335" s="115"/>
      <c r="D335" s="116"/>
    </row>
    <row r="336" spans="1:4" ht="12.75">
      <c r="A336" s="115"/>
      <c r="B336" s="116"/>
      <c r="C336" s="115"/>
      <c r="D336" s="116"/>
    </row>
    <row r="337" spans="1:4" ht="12.75">
      <c r="A337" s="115"/>
      <c r="B337" s="116"/>
      <c r="C337" s="115"/>
      <c r="D337" s="116"/>
    </row>
    <row r="338" spans="1:4" ht="12.75">
      <c r="A338" s="115"/>
      <c r="B338" s="116"/>
      <c r="C338" s="115"/>
      <c r="D338" s="116"/>
    </row>
    <row r="339" spans="1:4" ht="12.75">
      <c r="A339" s="115"/>
      <c r="B339" s="116"/>
      <c r="C339" s="115"/>
      <c r="D339" s="116"/>
    </row>
    <row r="340" spans="1:4" ht="12.75">
      <c r="A340" s="115"/>
      <c r="B340" s="116"/>
      <c r="C340" s="115"/>
      <c r="D340" s="116"/>
    </row>
    <row r="341" spans="1:4" ht="12.75">
      <c r="A341" s="115"/>
      <c r="B341" s="116"/>
      <c r="C341" s="115"/>
      <c r="D341" s="116"/>
    </row>
    <row r="342" spans="1:4" ht="12.75">
      <c r="A342" s="115"/>
      <c r="B342" s="116"/>
      <c r="C342" s="115"/>
      <c r="D342" s="116"/>
    </row>
    <row r="343" spans="1:4" ht="12.75">
      <c r="A343" s="115"/>
      <c r="B343" s="116"/>
      <c r="C343" s="115"/>
      <c r="D343" s="116"/>
    </row>
    <row r="344" spans="1:4" ht="12.75">
      <c r="A344" s="115"/>
      <c r="B344" s="116"/>
      <c r="C344" s="115"/>
      <c r="D344" s="116"/>
    </row>
    <row r="345" spans="1:4" ht="12.75">
      <c r="A345" s="115"/>
      <c r="B345" s="116"/>
      <c r="C345" s="115"/>
      <c r="D345" s="116"/>
    </row>
    <row r="346" spans="1:4" ht="12.75">
      <c r="A346" s="115"/>
      <c r="B346" s="116"/>
      <c r="C346" s="115"/>
      <c r="D346" s="116"/>
    </row>
    <row r="347" spans="1:4" ht="12.75">
      <c r="A347" s="115"/>
      <c r="B347" s="116"/>
      <c r="C347" s="115"/>
      <c r="D347" s="116"/>
    </row>
    <row r="348" spans="1:4" ht="12.75">
      <c r="A348" s="115"/>
      <c r="B348" s="116"/>
      <c r="C348" s="115"/>
      <c r="D348" s="116"/>
    </row>
    <row r="349" spans="1:4" ht="12.75">
      <c r="A349" s="115"/>
      <c r="B349" s="116"/>
      <c r="C349" s="115"/>
      <c r="D349" s="116"/>
    </row>
    <row r="350" spans="1:4" ht="12.75">
      <c r="A350" s="115"/>
      <c r="B350" s="116"/>
      <c r="C350" s="115"/>
      <c r="D350" s="116"/>
    </row>
    <row r="351" spans="1:4" ht="12.75">
      <c r="A351" s="115"/>
      <c r="B351" s="116"/>
      <c r="C351" s="115"/>
      <c r="D351" s="116"/>
    </row>
    <row r="352" spans="1:4" ht="12.75">
      <c r="A352" s="115"/>
      <c r="B352" s="116"/>
      <c r="C352" s="115"/>
      <c r="D352" s="116"/>
    </row>
    <row r="353" spans="1:4" ht="12.75">
      <c r="A353" s="115"/>
      <c r="B353" s="116"/>
      <c r="C353" s="115"/>
      <c r="D353" s="116"/>
    </row>
    <row r="354" spans="1:4" ht="12.75">
      <c r="A354" s="115"/>
      <c r="B354" s="116"/>
      <c r="C354" s="115"/>
      <c r="D354" s="116"/>
    </row>
    <row r="355" spans="1:4" ht="12.75">
      <c r="A355" s="115"/>
      <c r="B355" s="116"/>
      <c r="C355" s="115"/>
      <c r="D355" s="116"/>
    </row>
    <row r="356" spans="1:4" ht="12.75">
      <c r="A356" s="115"/>
      <c r="B356" s="116"/>
      <c r="C356" s="115"/>
      <c r="D356" s="116"/>
    </row>
    <row r="357" spans="1:4" ht="12.75">
      <c r="A357" s="115"/>
      <c r="B357" s="116"/>
      <c r="C357" s="115"/>
      <c r="D357" s="116"/>
    </row>
    <row r="358" spans="1:4" ht="12.75">
      <c r="A358" s="115"/>
      <c r="B358" s="116"/>
      <c r="C358" s="115"/>
      <c r="D358" s="116"/>
    </row>
    <row r="359" spans="1:4" ht="12.75">
      <c r="A359" s="115"/>
      <c r="B359" s="116"/>
      <c r="C359" s="115"/>
      <c r="D359" s="116"/>
    </row>
    <row r="360" spans="1:4" ht="12.75">
      <c r="A360" s="115"/>
      <c r="B360" s="116"/>
      <c r="C360" s="115"/>
      <c r="D360" s="116"/>
    </row>
    <row r="361" spans="1:4" ht="12.75">
      <c r="A361" s="115"/>
      <c r="B361" s="116"/>
      <c r="C361" s="115"/>
      <c r="D361" s="116"/>
    </row>
    <row r="362" spans="1:4" ht="12.75">
      <c r="A362" s="115"/>
      <c r="B362" s="116"/>
      <c r="C362" s="115"/>
      <c r="D362" s="116"/>
    </row>
    <row r="363" spans="1:4" ht="12.75">
      <c r="A363" s="115"/>
      <c r="B363" s="116"/>
      <c r="C363" s="115"/>
      <c r="D363" s="116"/>
    </row>
    <row r="364" spans="1:4" ht="12.75">
      <c r="A364" s="115"/>
      <c r="B364" s="116"/>
      <c r="C364" s="115"/>
      <c r="D364" s="116"/>
    </row>
    <row r="365" spans="1:4" ht="12.75">
      <c r="A365" s="115"/>
      <c r="B365" s="116"/>
      <c r="C365" s="115"/>
      <c r="D365" s="116"/>
    </row>
    <row r="366" spans="1:4" ht="12.75">
      <c r="A366" s="115"/>
      <c r="B366" s="116"/>
      <c r="C366" s="115"/>
      <c r="D366" s="116"/>
    </row>
    <row r="367" spans="1:4" ht="12.75">
      <c r="A367" s="115"/>
      <c r="B367" s="116"/>
      <c r="C367" s="115"/>
      <c r="D367" s="116"/>
    </row>
    <row r="368" spans="1:4" ht="12.75">
      <c r="A368" s="115"/>
      <c r="B368" s="116"/>
      <c r="C368" s="115"/>
      <c r="D368" s="116"/>
    </row>
    <row r="369" spans="1:4" ht="12.75">
      <c r="A369" s="115"/>
      <c r="B369" s="116"/>
      <c r="C369" s="115"/>
      <c r="D369" s="116"/>
    </row>
    <row r="370" spans="1:4" ht="12.75">
      <c r="A370" s="115"/>
      <c r="B370" s="116"/>
      <c r="C370" s="115"/>
      <c r="D370" s="116"/>
    </row>
    <row r="371" spans="1:4" ht="12.75">
      <c r="A371" s="115"/>
      <c r="B371" s="116"/>
      <c r="C371" s="115"/>
      <c r="D371" s="116"/>
    </row>
    <row r="372" spans="1:4" ht="12.75">
      <c r="A372" s="115"/>
      <c r="B372" s="116"/>
      <c r="C372" s="115"/>
      <c r="D372" s="116"/>
    </row>
    <row r="373" spans="1:4" ht="12.75">
      <c r="A373" s="115"/>
      <c r="B373" s="116"/>
      <c r="C373" s="115"/>
      <c r="D373" s="116"/>
    </row>
    <row r="374" spans="1:4" ht="12.75">
      <c r="A374" s="115"/>
      <c r="B374" s="116"/>
      <c r="C374" s="115"/>
      <c r="D374" s="116"/>
    </row>
    <row r="375" spans="1:4" ht="12.75">
      <c r="A375" s="115"/>
      <c r="B375" s="116"/>
      <c r="C375" s="115"/>
      <c r="D375" s="116"/>
    </row>
    <row r="376" spans="1:4" ht="12.75">
      <c r="A376" s="115"/>
      <c r="B376" s="116"/>
      <c r="C376" s="115"/>
      <c r="D376" s="116"/>
    </row>
    <row r="377" spans="1:4" ht="12.75">
      <c r="A377" s="115"/>
      <c r="B377" s="116"/>
      <c r="C377" s="115"/>
      <c r="D377" s="116"/>
    </row>
    <row r="378" spans="1:4" ht="12.75">
      <c r="A378" s="115"/>
      <c r="B378" s="116"/>
      <c r="C378" s="115"/>
      <c r="D378" s="116"/>
    </row>
    <row r="379" spans="1:4" ht="12.75">
      <c r="A379" s="115"/>
      <c r="B379" s="116"/>
      <c r="C379" s="115"/>
      <c r="D379" s="116"/>
    </row>
    <row r="380" spans="1:4" ht="12.75">
      <c r="A380" s="115"/>
      <c r="B380" s="116"/>
      <c r="C380" s="115"/>
      <c r="D380" s="116"/>
    </row>
    <row r="381" spans="1:4" ht="12.75">
      <c r="A381" s="115"/>
      <c r="B381" s="116"/>
      <c r="C381" s="115"/>
      <c r="D381" s="116"/>
    </row>
    <row r="382" spans="1:4" ht="12.75">
      <c r="A382" s="115"/>
      <c r="B382" s="116"/>
      <c r="C382" s="115"/>
      <c r="D382" s="116"/>
    </row>
    <row r="383" spans="1:4" ht="12.75">
      <c r="A383" s="115"/>
      <c r="B383" s="116"/>
      <c r="C383" s="115"/>
      <c r="D383" s="116"/>
    </row>
    <row r="384" spans="1:4" ht="12.75">
      <c r="A384" s="115"/>
      <c r="B384" s="116"/>
      <c r="C384" s="115"/>
      <c r="D384" s="116"/>
    </row>
    <row r="385" spans="1:4" ht="12.75">
      <c r="A385" s="115"/>
      <c r="B385" s="116"/>
      <c r="C385" s="115"/>
      <c r="D385" s="116"/>
    </row>
    <row r="386" spans="1:4" ht="12.75">
      <c r="A386" s="115"/>
      <c r="B386" s="116"/>
      <c r="C386" s="115"/>
      <c r="D386" s="116"/>
    </row>
    <row r="387" spans="1:4" ht="12.75">
      <c r="A387" s="115"/>
      <c r="B387" s="116"/>
      <c r="C387" s="115"/>
      <c r="D387" s="116"/>
    </row>
    <row r="388" spans="1:4" ht="12.75">
      <c r="A388" s="115"/>
      <c r="B388" s="116"/>
      <c r="C388" s="115"/>
      <c r="D388" s="116"/>
    </row>
    <row r="389" spans="1:4" ht="12.75">
      <c r="A389" s="115"/>
      <c r="B389" s="116"/>
      <c r="C389" s="115"/>
      <c r="D389" s="116"/>
    </row>
    <row r="390" spans="1:4" ht="12.75">
      <c r="A390" s="115"/>
      <c r="B390" s="116"/>
      <c r="C390" s="115"/>
      <c r="D390" s="116"/>
    </row>
    <row r="391" spans="1:4" ht="12.75">
      <c r="A391" s="115"/>
      <c r="B391" s="116"/>
      <c r="C391" s="115"/>
      <c r="D391" s="116"/>
    </row>
    <row r="392" spans="1:4" ht="12.75">
      <c r="A392" s="115"/>
      <c r="B392" s="116"/>
      <c r="C392" s="115"/>
      <c r="D392" s="116"/>
    </row>
    <row r="393" spans="1:4" ht="12.75">
      <c r="A393" s="115"/>
      <c r="B393" s="116"/>
      <c r="C393" s="115"/>
      <c r="D393" s="116"/>
    </row>
    <row r="394" spans="1:4" ht="12.75">
      <c r="A394" s="115"/>
      <c r="B394" s="116"/>
      <c r="C394" s="115"/>
      <c r="D394" s="116"/>
    </row>
    <row r="395" spans="1:4" ht="12.75">
      <c r="A395" s="115"/>
      <c r="B395" s="116"/>
      <c r="C395" s="115"/>
      <c r="D395" s="116"/>
    </row>
    <row r="396" spans="1:4" ht="12.75">
      <c r="A396" s="115"/>
      <c r="B396" s="116"/>
      <c r="C396" s="115"/>
      <c r="D396" s="116"/>
    </row>
    <row r="397" spans="1:4" ht="12.75">
      <c r="A397" s="115"/>
      <c r="B397" s="116"/>
      <c r="C397" s="115"/>
      <c r="D397" s="116"/>
    </row>
    <row r="398" spans="1:4" ht="12.75">
      <c r="A398" s="115"/>
      <c r="B398" s="116"/>
      <c r="C398" s="115"/>
      <c r="D398" s="116"/>
    </row>
    <row r="399" spans="1:4" ht="12.75">
      <c r="A399" s="115"/>
      <c r="B399" s="116"/>
      <c r="C399" s="115"/>
      <c r="D399" s="116"/>
    </row>
    <row r="400" spans="1:4" ht="12.75">
      <c r="A400" s="115"/>
      <c r="B400" s="116"/>
      <c r="C400" s="115"/>
      <c r="D400" s="116"/>
    </row>
    <row r="401" spans="1:4" ht="12.75">
      <c r="A401" s="115"/>
      <c r="B401" s="116"/>
      <c r="C401" s="115"/>
      <c r="D401" s="116"/>
    </row>
    <row r="402" spans="1:4" ht="12.75">
      <c r="A402" s="115"/>
      <c r="B402" s="116"/>
      <c r="C402" s="115"/>
      <c r="D402" s="116"/>
    </row>
    <row r="403" spans="1:4" ht="12.75">
      <c r="A403" s="115"/>
      <c r="B403" s="116"/>
      <c r="C403" s="115"/>
      <c r="D403" s="116"/>
    </row>
    <row r="404" spans="1:4" ht="12.75">
      <c r="A404" s="115"/>
      <c r="B404" s="116"/>
      <c r="C404" s="115"/>
      <c r="D404" s="116"/>
    </row>
    <row r="405" spans="1:4" ht="12.75">
      <c r="A405" s="115"/>
      <c r="B405" s="116"/>
      <c r="C405" s="115"/>
      <c r="D405" s="116"/>
    </row>
    <row r="406" spans="1:4" ht="12.75">
      <c r="A406" s="115"/>
      <c r="B406" s="116"/>
      <c r="C406" s="115"/>
      <c r="D406" s="116"/>
    </row>
    <row r="407" spans="1:4" ht="12.75">
      <c r="A407" s="115"/>
      <c r="B407" s="116"/>
      <c r="C407" s="115"/>
      <c r="D407" s="116"/>
    </row>
    <row r="408" spans="1:4" ht="12.75">
      <c r="A408" s="115"/>
      <c r="B408" s="116"/>
      <c r="C408" s="115"/>
      <c r="D408" s="116"/>
    </row>
    <row r="409" spans="1:4" ht="12.75">
      <c r="A409" s="115"/>
      <c r="B409" s="116"/>
      <c r="C409" s="115"/>
      <c r="D409" s="116"/>
    </row>
    <row r="410" spans="1:4" ht="12.75">
      <c r="A410" s="115"/>
      <c r="B410" s="116"/>
      <c r="C410" s="115"/>
      <c r="D410" s="116"/>
    </row>
    <row r="411" spans="1:4" ht="12.75">
      <c r="A411" s="115"/>
      <c r="B411" s="116"/>
      <c r="C411" s="115"/>
      <c r="D411" s="116"/>
    </row>
    <row r="412" spans="1:4" ht="12.75">
      <c r="A412" s="115"/>
      <c r="B412" s="116"/>
      <c r="C412" s="115"/>
      <c r="D412" s="116"/>
    </row>
    <row r="413" spans="1:4" ht="12.75">
      <c r="A413" s="115"/>
      <c r="B413" s="116"/>
      <c r="C413" s="115"/>
      <c r="D413" s="116"/>
    </row>
    <row r="414" spans="1:4" ht="12.75">
      <c r="A414" s="115"/>
      <c r="B414" s="116"/>
      <c r="C414" s="115"/>
      <c r="D414" s="116"/>
    </row>
    <row r="415" spans="1:4" ht="12.75">
      <c r="A415" s="115"/>
      <c r="B415" s="116"/>
      <c r="C415" s="115"/>
      <c r="D415" s="116"/>
    </row>
    <row r="416" spans="1:4" ht="12.75">
      <c r="A416" s="115"/>
      <c r="B416" s="116"/>
      <c r="C416" s="115"/>
      <c r="D416" s="116"/>
    </row>
    <row r="417" spans="1:4" ht="12.75">
      <c r="A417" s="115"/>
      <c r="B417" s="116"/>
      <c r="C417" s="115"/>
      <c r="D417" s="116"/>
    </row>
    <row r="418" spans="1:4" ht="12.75">
      <c r="A418" s="115"/>
      <c r="B418" s="116"/>
      <c r="C418" s="115"/>
      <c r="D418" s="116"/>
    </row>
    <row r="419" spans="1:4" ht="12.75">
      <c r="A419" s="115"/>
      <c r="B419" s="116"/>
      <c r="C419" s="115"/>
      <c r="D419" s="116"/>
    </row>
    <row r="420" spans="1:4" ht="12.75">
      <c r="A420" s="115"/>
      <c r="B420" s="116"/>
      <c r="C420" s="115"/>
      <c r="D420" s="116"/>
    </row>
    <row r="421" spans="1:4" ht="12.75">
      <c r="A421" s="115"/>
      <c r="B421" s="116"/>
      <c r="C421" s="115"/>
      <c r="D421" s="116"/>
    </row>
    <row r="422" spans="1:4" ht="12.75">
      <c r="A422" s="115"/>
      <c r="B422" s="116"/>
      <c r="C422" s="115"/>
      <c r="D422" s="116"/>
    </row>
    <row r="423" spans="1:4" ht="12.75">
      <c r="A423" s="115"/>
      <c r="B423" s="116"/>
      <c r="C423" s="115"/>
      <c r="D423" s="116"/>
    </row>
    <row r="424" spans="1:4" ht="12.75">
      <c r="A424" s="115"/>
      <c r="B424" s="116"/>
      <c r="C424" s="115"/>
      <c r="D424" s="116"/>
    </row>
    <row r="425" spans="1:4" ht="12.75">
      <c r="A425" s="115"/>
      <c r="B425" s="116"/>
      <c r="C425" s="115"/>
      <c r="D425" s="116"/>
    </row>
    <row r="426" spans="1:4" ht="12.75">
      <c r="A426" s="115"/>
      <c r="B426" s="116"/>
      <c r="C426" s="115"/>
      <c r="D426" s="116"/>
    </row>
    <row r="427" spans="1:4" ht="12.75">
      <c r="A427" s="115"/>
      <c r="B427" s="116"/>
      <c r="C427" s="115"/>
      <c r="D427" s="116"/>
    </row>
    <row r="428" spans="1:4" ht="12.75">
      <c r="A428" s="115"/>
      <c r="B428" s="116"/>
      <c r="C428" s="115"/>
      <c r="D428" s="116"/>
    </row>
    <row r="429" spans="1:4" ht="12.75">
      <c r="A429" s="115"/>
      <c r="B429" s="116"/>
      <c r="C429" s="115"/>
      <c r="D429" s="116"/>
    </row>
    <row r="430" spans="1:4" ht="12.75">
      <c r="A430" s="115"/>
      <c r="B430" s="116"/>
      <c r="C430" s="115"/>
      <c r="D430" s="116"/>
    </row>
    <row r="431" spans="1:4" ht="12.75">
      <c r="A431" s="115"/>
      <c r="B431" s="116"/>
      <c r="C431" s="115"/>
      <c r="D431" s="116"/>
    </row>
    <row r="432" spans="1:4" ht="12.75">
      <c r="A432" s="115"/>
      <c r="B432" s="116"/>
      <c r="C432" s="115"/>
      <c r="D432" s="116"/>
    </row>
    <row r="433" spans="1:4" ht="12.75">
      <c r="A433" s="115"/>
      <c r="B433" s="116"/>
      <c r="C433" s="115"/>
      <c r="D433" s="116"/>
    </row>
    <row r="434" spans="1:4" ht="12.75">
      <c r="A434" s="115"/>
      <c r="B434" s="116"/>
      <c r="C434" s="115"/>
      <c r="D434" s="116"/>
    </row>
    <row r="435" spans="1:4" ht="12.75">
      <c r="A435" s="115"/>
      <c r="B435" s="116"/>
      <c r="C435" s="115"/>
      <c r="D435" s="116"/>
    </row>
    <row r="436" spans="1:4" ht="12.75">
      <c r="A436" s="115"/>
      <c r="B436" s="116"/>
      <c r="C436" s="115"/>
      <c r="D436" s="116"/>
    </row>
    <row r="437" spans="1:4" ht="12.75">
      <c r="A437" s="115"/>
      <c r="B437" s="116"/>
      <c r="C437" s="115"/>
      <c r="D437" s="116"/>
    </row>
    <row r="438" spans="1:4" ht="12.75">
      <c r="A438" s="115"/>
      <c r="B438" s="116"/>
      <c r="C438" s="115"/>
      <c r="D438" s="116"/>
    </row>
    <row r="439" spans="1:4" ht="12.75">
      <c r="A439" s="115"/>
      <c r="B439" s="116"/>
      <c r="C439" s="115"/>
      <c r="D439" s="116"/>
    </row>
    <row r="440" spans="1:4" ht="12.75">
      <c r="A440" s="115"/>
      <c r="B440" s="116"/>
      <c r="C440" s="115"/>
      <c r="D440" s="116"/>
    </row>
    <row r="441" spans="1:4" ht="12.75">
      <c r="A441" s="115"/>
      <c r="B441" s="116"/>
      <c r="C441" s="115"/>
      <c r="D441" s="116"/>
    </row>
    <row r="442" spans="1:4" ht="12.75">
      <c r="A442" s="115"/>
      <c r="B442" s="116"/>
      <c r="C442" s="115"/>
      <c r="D442" s="116"/>
    </row>
    <row r="443" spans="1:4" ht="12.75">
      <c r="A443" s="115"/>
      <c r="B443" s="116"/>
      <c r="C443" s="115"/>
      <c r="D443" s="116"/>
    </row>
    <row r="444" spans="1:4" ht="12.75">
      <c r="A444" s="115"/>
      <c r="B444" s="116"/>
      <c r="C444" s="115"/>
      <c r="D444" s="116"/>
    </row>
    <row r="445" spans="1:4" ht="12.75">
      <c r="A445" s="115"/>
      <c r="B445" s="116"/>
      <c r="C445" s="115"/>
      <c r="D445" s="116"/>
    </row>
    <row r="446" spans="1:4" ht="12.75">
      <c r="A446" s="115"/>
      <c r="B446" s="116"/>
      <c r="C446" s="115"/>
      <c r="D446" s="116"/>
    </row>
    <row r="447" spans="1:4" ht="12.75">
      <c r="A447" s="115"/>
      <c r="B447" s="116"/>
      <c r="C447" s="115"/>
      <c r="D447" s="116"/>
    </row>
    <row r="448" spans="1:4" ht="12.75">
      <c r="A448" s="115"/>
      <c r="B448" s="116"/>
      <c r="C448" s="115"/>
      <c r="D448" s="116"/>
    </row>
    <row r="449" spans="1:4" ht="12.75">
      <c r="A449" s="115"/>
      <c r="B449" s="116"/>
      <c r="C449" s="115"/>
      <c r="D449" s="116"/>
    </row>
    <row r="450" spans="1:4" ht="12.75">
      <c r="A450" s="115"/>
      <c r="B450" s="116"/>
      <c r="C450" s="115"/>
      <c r="D450" s="116"/>
    </row>
    <row r="451" spans="1:4" ht="12.75">
      <c r="A451" s="115"/>
      <c r="B451" s="116"/>
      <c r="C451" s="115"/>
      <c r="D451" s="116"/>
    </row>
    <row r="452" spans="1:4" ht="12.75">
      <c r="A452" s="115"/>
      <c r="B452" s="116"/>
      <c r="C452" s="115"/>
      <c r="D452" s="116"/>
    </row>
    <row r="453" spans="1:4" ht="12.75">
      <c r="A453" s="115"/>
      <c r="B453" s="116"/>
      <c r="C453" s="115"/>
      <c r="D453" s="116"/>
    </row>
    <row r="454" spans="1:4" ht="12.75">
      <c r="A454" s="115"/>
      <c r="B454" s="116"/>
      <c r="C454" s="115"/>
      <c r="D454" s="116"/>
    </row>
    <row r="455" spans="1:4" ht="12.75">
      <c r="A455" s="115"/>
      <c r="B455" s="116"/>
      <c r="C455" s="115"/>
      <c r="D455" s="116"/>
    </row>
    <row r="456" spans="1:4" ht="12.75">
      <c r="A456" s="115"/>
      <c r="B456" s="116"/>
      <c r="C456" s="115"/>
      <c r="D456" s="116"/>
    </row>
    <row r="457" spans="1:4" ht="12.75">
      <c r="A457" s="115"/>
      <c r="B457" s="116"/>
      <c r="C457" s="115"/>
      <c r="D457" s="116"/>
    </row>
    <row r="458" spans="1:4" ht="12.75">
      <c r="A458" s="115"/>
      <c r="B458" s="116"/>
      <c r="C458" s="115"/>
      <c r="D458" s="116"/>
    </row>
    <row r="459" spans="1:4" ht="12.75">
      <c r="A459" s="115"/>
      <c r="B459" s="116"/>
      <c r="C459" s="115"/>
      <c r="D459" s="116"/>
    </row>
    <row r="460" spans="1:4" ht="12.75">
      <c r="A460" s="115"/>
      <c r="B460" s="116"/>
      <c r="C460" s="115"/>
      <c r="D460" s="116"/>
    </row>
    <row r="461" spans="1:4" ht="12.75">
      <c r="A461" s="115"/>
      <c r="B461" s="116"/>
      <c r="C461" s="115"/>
      <c r="D461" s="116"/>
    </row>
    <row r="462" spans="1:4" ht="12.75">
      <c r="A462" s="115"/>
      <c r="B462" s="116"/>
      <c r="C462" s="115"/>
      <c r="D462" s="116"/>
    </row>
    <row r="463" spans="1:4" ht="12.75">
      <c r="A463" s="115"/>
      <c r="B463" s="116"/>
      <c r="C463" s="115"/>
      <c r="D463" s="116"/>
    </row>
    <row r="464" spans="1:4" ht="12.75">
      <c r="A464" s="115"/>
      <c r="B464" s="116"/>
      <c r="C464" s="115"/>
      <c r="D464" s="116"/>
    </row>
    <row r="465" spans="1:4" ht="12.75">
      <c r="A465" s="115"/>
      <c r="B465" s="116"/>
      <c r="C465" s="115"/>
      <c r="D465" s="116"/>
    </row>
    <row r="466" spans="1:4" ht="12.75">
      <c r="A466" s="115"/>
      <c r="B466" s="116"/>
      <c r="C466" s="115"/>
      <c r="D466" s="116"/>
    </row>
    <row r="467" spans="1:4" ht="12.75">
      <c r="A467" s="115"/>
      <c r="B467" s="116"/>
      <c r="C467" s="115"/>
      <c r="D467" s="116"/>
    </row>
    <row r="468" spans="1:4" ht="12.75">
      <c r="A468" s="115"/>
      <c r="B468" s="116"/>
      <c r="C468" s="115"/>
      <c r="D468" s="116"/>
    </row>
    <row r="469" spans="1:4" ht="12.75">
      <c r="A469" s="115"/>
      <c r="B469" s="116"/>
      <c r="C469" s="115"/>
      <c r="D469" s="116"/>
    </row>
    <row r="470" spans="1:4" ht="12.75">
      <c r="A470" s="115"/>
      <c r="B470" s="116"/>
      <c r="C470" s="115"/>
      <c r="D470" s="116"/>
    </row>
    <row r="471" spans="1:4" ht="12.75">
      <c r="A471" s="115"/>
      <c r="B471" s="116"/>
      <c r="C471" s="115"/>
      <c r="D471" s="116"/>
    </row>
    <row r="472" spans="1:4" ht="12.75">
      <c r="A472" s="115"/>
      <c r="B472" s="116"/>
      <c r="C472" s="115"/>
      <c r="D472" s="116"/>
    </row>
    <row r="473" spans="1:4" ht="12.75">
      <c r="A473" s="115"/>
      <c r="B473" s="116"/>
      <c r="C473" s="115"/>
      <c r="D473" s="116"/>
    </row>
    <row r="474" spans="1:4" ht="12.75">
      <c r="A474" s="115"/>
      <c r="B474" s="116"/>
      <c r="C474" s="115"/>
      <c r="D474" s="116"/>
    </row>
    <row r="475" spans="1:4" ht="12.75">
      <c r="A475" s="115"/>
      <c r="B475" s="116"/>
      <c r="C475" s="115"/>
      <c r="D475" s="116"/>
    </row>
    <row r="476" spans="1:4" ht="12.75">
      <c r="A476" s="115"/>
      <c r="B476" s="116"/>
      <c r="C476" s="115"/>
      <c r="D476" s="116"/>
    </row>
    <row r="477" spans="1:4" ht="12.75">
      <c r="A477" s="115"/>
      <c r="B477" s="116"/>
      <c r="C477" s="115"/>
      <c r="D477" s="116"/>
    </row>
    <row r="478" spans="1:4" ht="12.75">
      <c r="A478" s="115"/>
      <c r="B478" s="116"/>
      <c r="C478" s="115"/>
      <c r="D478" s="116"/>
    </row>
    <row r="479" spans="1:4" ht="12.75">
      <c r="A479" s="115"/>
      <c r="B479" s="116"/>
      <c r="C479" s="115"/>
      <c r="D479" s="116"/>
    </row>
    <row r="480" spans="1:4" ht="12.75">
      <c r="A480" s="115"/>
      <c r="B480" s="116"/>
      <c r="C480" s="115"/>
      <c r="D480" s="116"/>
    </row>
    <row r="481" spans="1:4" ht="12.75">
      <c r="A481" s="115"/>
      <c r="B481" s="116"/>
      <c r="C481" s="115"/>
      <c r="D481" s="116"/>
    </row>
    <row r="482" spans="1:4" ht="12.75">
      <c r="A482" s="115"/>
      <c r="B482" s="116"/>
      <c r="C482" s="115"/>
      <c r="D482" s="116"/>
    </row>
    <row r="483" spans="1:4" ht="12.75">
      <c r="A483" s="115"/>
      <c r="B483" s="116"/>
      <c r="C483" s="115"/>
      <c r="D483" s="116"/>
    </row>
    <row r="484" spans="1:4" ht="12.75">
      <c r="A484" s="115"/>
      <c r="B484" s="116"/>
      <c r="C484" s="115"/>
      <c r="D484" s="116"/>
    </row>
    <row r="485" spans="1:4" ht="12.75">
      <c r="A485" s="115"/>
      <c r="B485" s="116"/>
      <c r="C485" s="115"/>
      <c r="D485" s="116"/>
    </row>
    <row r="486" spans="1:4" ht="12.75">
      <c r="A486" s="115"/>
      <c r="B486" s="116"/>
      <c r="C486" s="115"/>
      <c r="D486" s="116"/>
    </row>
    <row r="487" spans="1:4" ht="12.75">
      <c r="A487" s="115"/>
      <c r="B487" s="116"/>
      <c r="C487" s="115"/>
      <c r="D487" s="116"/>
    </row>
    <row r="488" spans="1:4" ht="12.75">
      <c r="A488" s="115"/>
      <c r="B488" s="116"/>
      <c r="C488" s="115"/>
      <c r="D488" s="116"/>
    </row>
    <row r="489" spans="1:4" ht="12.75">
      <c r="A489" s="115"/>
      <c r="B489" s="116"/>
      <c r="C489" s="115"/>
      <c r="D489" s="116"/>
    </row>
    <row r="490" spans="1:4" ht="12.75">
      <c r="A490" s="115"/>
      <c r="B490" s="116"/>
      <c r="C490" s="115"/>
      <c r="D490" s="116"/>
    </row>
    <row r="491" spans="1:4" ht="12.75">
      <c r="A491" s="115"/>
      <c r="B491" s="116"/>
      <c r="C491" s="115"/>
      <c r="D491" s="116"/>
    </row>
    <row r="492" spans="1:4" ht="12.75">
      <c r="A492" s="115"/>
      <c r="B492" s="116"/>
      <c r="C492" s="115"/>
      <c r="D492" s="116"/>
    </row>
    <row r="493" spans="1:4" ht="12.75">
      <c r="A493" s="115"/>
      <c r="B493" s="116"/>
      <c r="C493" s="115"/>
      <c r="D493" s="116"/>
    </row>
    <row r="494" spans="1:4" ht="12.75">
      <c r="A494" s="115"/>
      <c r="B494" s="116"/>
      <c r="C494" s="115"/>
      <c r="D494" s="116"/>
    </row>
    <row r="495" spans="1:4" ht="12.75">
      <c r="A495" s="115"/>
      <c r="B495" s="116"/>
      <c r="C495" s="115"/>
      <c r="D495" s="116"/>
    </row>
    <row r="496" spans="1:4" ht="12.75">
      <c r="A496" s="115"/>
      <c r="B496" s="116"/>
      <c r="C496" s="115"/>
      <c r="D496" s="116"/>
    </row>
    <row r="497" spans="1:4" ht="12.75">
      <c r="A497" s="115"/>
      <c r="B497" s="116"/>
      <c r="C497" s="115"/>
      <c r="D497" s="116"/>
    </row>
    <row r="498" spans="1:4" ht="12.75">
      <c r="A498" s="115"/>
      <c r="B498" s="116"/>
      <c r="C498" s="115"/>
      <c r="D498" s="116"/>
    </row>
    <row r="499" spans="1:4" ht="12.75">
      <c r="A499" s="115"/>
      <c r="B499" s="116"/>
      <c r="C499" s="115"/>
      <c r="D499" s="116"/>
    </row>
    <row r="500" spans="1:4" ht="12.75">
      <c r="A500" s="115"/>
      <c r="B500" s="116"/>
      <c r="C500" s="115"/>
      <c r="D500" s="116"/>
    </row>
    <row r="501" spans="1:4" ht="12.75">
      <c r="A501" s="115"/>
      <c r="B501" s="116"/>
      <c r="C501" s="115"/>
      <c r="D501" s="116"/>
    </row>
    <row r="502" spans="1:4" ht="12.75">
      <c r="A502" s="115"/>
      <c r="B502" s="116"/>
      <c r="C502" s="115"/>
      <c r="D502" s="116"/>
    </row>
    <row r="503" spans="1:4" ht="12.75">
      <c r="A503" s="115"/>
      <c r="B503" s="116"/>
      <c r="C503" s="115"/>
      <c r="D503" s="116"/>
    </row>
    <row r="504" spans="1:4" ht="12.75">
      <c r="A504" s="115"/>
      <c r="B504" s="116"/>
      <c r="C504" s="115"/>
      <c r="D504" s="116"/>
    </row>
    <row r="505" spans="1:4" ht="12.75">
      <c r="A505" s="115"/>
      <c r="B505" s="116"/>
      <c r="C505" s="115"/>
      <c r="D505" s="116"/>
    </row>
    <row r="506" spans="1:4" ht="12.75">
      <c r="A506" s="115"/>
      <c r="B506" s="116"/>
      <c r="C506" s="115"/>
      <c r="D506" s="116"/>
    </row>
    <row r="507" spans="1:4" ht="12.75">
      <c r="A507" s="115"/>
      <c r="B507" s="116"/>
      <c r="C507" s="115"/>
      <c r="D507" s="116"/>
    </row>
    <row r="508" spans="1:4" ht="12.75">
      <c r="A508" s="115"/>
      <c r="B508" s="116"/>
      <c r="C508" s="115"/>
      <c r="D508" s="116"/>
    </row>
    <row r="509" spans="1:4" ht="12.75">
      <c r="A509" s="115"/>
      <c r="B509" s="116"/>
      <c r="C509" s="115"/>
      <c r="D509" s="116"/>
    </row>
    <row r="510" spans="1:4" ht="12.75">
      <c r="A510" s="115"/>
      <c r="B510" s="116"/>
      <c r="C510" s="115"/>
      <c r="D510" s="116"/>
    </row>
    <row r="511" spans="1:4" ht="12.75">
      <c r="A511" s="115"/>
      <c r="B511" s="116"/>
      <c r="C511" s="115"/>
      <c r="D511" s="116"/>
    </row>
    <row r="512" spans="1:4" ht="12.75">
      <c r="A512" s="115"/>
      <c r="B512" s="116"/>
      <c r="C512" s="115"/>
      <c r="D512" s="116"/>
    </row>
    <row r="513" spans="1:4" ht="12.75">
      <c r="A513" s="115"/>
      <c r="B513" s="116"/>
      <c r="C513" s="115"/>
      <c r="D513" s="116"/>
    </row>
    <row r="514" spans="1:4" ht="12.75">
      <c r="A514" s="115"/>
      <c r="B514" s="116"/>
      <c r="C514" s="115"/>
      <c r="D514" s="116"/>
    </row>
    <row r="515" spans="1:4" ht="12.75">
      <c r="A515" s="115"/>
      <c r="B515" s="116"/>
      <c r="C515" s="115"/>
      <c r="D515" s="116"/>
    </row>
    <row r="516" spans="1:4" ht="12.75">
      <c r="A516" s="115"/>
      <c r="B516" s="116"/>
      <c r="C516" s="115"/>
      <c r="D516" s="116"/>
    </row>
    <row r="517" spans="1:4" ht="12.75">
      <c r="A517" s="115"/>
      <c r="B517" s="116"/>
      <c r="C517" s="115"/>
      <c r="D517" s="116"/>
    </row>
    <row r="518" spans="1:4" ht="12.75">
      <c r="A518" s="115"/>
      <c r="B518" s="116"/>
      <c r="C518" s="115"/>
      <c r="D518" s="116"/>
    </row>
    <row r="519" spans="1:4" ht="12.75">
      <c r="A519" s="115"/>
      <c r="B519" s="116"/>
      <c r="C519" s="115"/>
      <c r="D519" s="116"/>
    </row>
    <row r="520" spans="1:4" ht="12.75">
      <c r="A520" s="115"/>
      <c r="B520" s="116"/>
      <c r="C520" s="115"/>
      <c r="D520" s="116"/>
    </row>
    <row r="521" spans="1:4" ht="12.75">
      <c r="A521" s="115"/>
      <c r="B521" s="116"/>
      <c r="C521" s="115"/>
      <c r="D521" s="116"/>
    </row>
    <row r="522" spans="1:4" ht="12.75">
      <c r="A522" s="115"/>
      <c r="B522" s="116"/>
      <c r="C522" s="115"/>
      <c r="D522" s="116"/>
    </row>
    <row r="523" spans="1:4" ht="12.75">
      <c r="A523" s="115"/>
      <c r="B523" s="116"/>
      <c r="C523" s="115"/>
      <c r="D523" s="116"/>
    </row>
    <row r="524" spans="1:4" ht="12.75">
      <c r="A524" s="115"/>
      <c r="B524" s="116"/>
      <c r="C524" s="115"/>
      <c r="D524" s="116"/>
    </row>
    <row r="525" spans="1:4" ht="12.75">
      <c r="A525" s="115"/>
      <c r="B525" s="116"/>
      <c r="C525" s="115"/>
      <c r="D525" s="116"/>
    </row>
    <row r="526" spans="1:4" ht="12.75">
      <c r="A526" s="115"/>
      <c r="B526" s="116"/>
      <c r="C526" s="115"/>
      <c r="D526" s="116"/>
    </row>
    <row r="527" spans="1:4" ht="12.75">
      <c r="A527" s="115"/>
      <c r="B527" s="116"/>
      <c r="C527" s="115"/>
      <c r="D527" s="116"/>
    </row>
    <row r="528" spans="1:4" ht="12.75">
      <c r="A528" s="115"/>
      <c r="B528" s="116"/>
      <c r="C528" s="115"/>
      <c r="D528" s="116"/>
    </row>
    <row r="529" spans="1:4" ht="12.75">
      <c r="A529" s="115"/>
      <c r="B529" s="116"/>
      <c r="C529" s="115"/>
      <c r="D529" s="116"/>
    </row>
    <row r="530" spans="1:4" ht="12.75">
      <c r="A530" s="115"/>
      <c r="B530" s="116"/>
      <c r="C530" s="115"/>
      <c r="D530" s="116"/>
    </row>
    <row r="531" spans="1:4" ht="12.75">
      <c r="A531" s="115"/>
      <c r="B531" s="116"/>
      <c r="C531" s="115"/>
      <c r="D531" s="116"/>
    </row>
    <row r="532" spans="1:4" ht="12.75">
      <c r="A532" s="115"/>
      <c r="B532" s="116"/>
      <c r="C532" s="115"/>
      <c r="D532" s="116"/>
    </row>
    <row r="533" spans="1:4" ht="12.75">
      <c r="A533" s="115"/>
      <c r="B533" s="116"/>
      <c r="C533" s="115"/>
      <c r="D533" s="116"/>
    </row>
    <row r="534" spans="1:4" ht="12.75">
      <c r="A534" s="115"/>
      <c r="B534" s="116"/>
      <c r="C534" s="115"/>
      <c r="D534" s="116"/>
    </row>
    <row r="535" spans="1:4" ht="12.75">
      <c r="A535" s="115"/>
      <c r="B535" s="116"/>
      <c r="C535" s="115"/>
      <c r="D535" s="116"/>
    </row>
    <row r="536" spans="1:4" ht="12.75">
      <c r="A536" s="115"/>
      <c r="B536" s="116"/>
      <c r="C536" s="115"/>
      <c r="D536" s="116"/>
    </row>
    <row r="537" spans="1:4" ht="12.75">
      <c r="A537" s="115"/>
      <c r="B537" s="116"/>
      <c r="C537" s="115"/>
      <c r="D537" s="116"/>
    </row>
    <row r="538" spans="1:4" ht="12.75">
      <c r="A538" s="115"/>
      <c r="B538" s="116"/>
      <c r="C538" s="115"/>
      <c r="D538" s="116"/>
    </row>
    <row r="539" spans="1:4" ht="12.75">
      <c r="A539" s="115"/>
      <c r="B539" s="116"/>
      <c r="C539" s="115"/>
      <c r="D539" s="116"/>
    </row>
    <row r="540" spans="1:4" ht="12.75">
      <c r="A540" s="115"/>
      <c r="B540" s="116"/>
      <c r="C540" s="115"/>
      <c r="D540" s="116"/>
    </row>
    <row r="541" spans="1:4" ht="12.75">
      <c r="A541" s="115"/>
      <c r="B541" s="116"/>
      <c r="C541" s="115"/>
      <c r="D541" s="116"/>
    </row>
    <row r="542" spans="1:4" ht="12.75">
      <c r="A542" s="115"/>
      <c r="B542" s="116"/>
      <c r="C542" s="115"/>
      <c r="D542" s="116"/>
    </row>
    <row r="543" spans="1:4" ht="12.75">
      <c r="A543" s="115"/>
      <c r="B543" s="116"/>
      <c r="C543" s="115"/>
      <c r="D543" s="116"/>
    </row>
    <row r="544" spans="1:4" ht="12.75">
      <c r="A544" s="115"/>
      <c r="B544" s="116"/>
      <c r="C544" s="115"/>
      <c r="D544" s="116"/>
    </row>
    <row r="545" spans="1:4" ht="12.75">
      <c r="A545" s="115"/>
      <c r="B545" s="116"/>
      <c r="C545" s="115"/>
      <c r="D545" s="116"/>
    </row>
    <row r="546" spans="1:4" ht="12.75">
      <c r="A546" s="115"/>
      <c r="B546" s="116"/>
      <c r="C546" s="115"/>
      <c r="D546" s="116"/>
    </row>
    <row r="547" spans="1:4" ht="12.75">
      <c r="A547" s="115"/>
      <c r="B547" s="116"/>
      <c r="C547" s="115"/>
      <c r="D547" s="116"/>
    </row>
    <row r="548" spans="1:4" ht="12.75">
      <c r="A548" s="115"/>
      <c r="B548" s="116"/>
      <c r="C548" s="115"/>
      <c r="D548" s="116"/>
    </row>
    <row r="549" spans="1:4" ht="12.75">
      <c r="A549" s="115"/>
      <c r="B549" s="116"/>
      <c r="C549" s="115"/>
      <c r="D549" s="116"/>
    </row>
    <row r="550" spans="1:4" ht="12.75">
      <c r="A550" s="115"/>
      <c r="B550" s="116"/>
      <c r="C550" s="115"/>
      <c r="D550" s="116"/>
    </row>
    <row r="551" spans="1:4" ht="12.75">
      <c r="A551" s="115"/>
      <c r="B551" s="116"/>
      <c r="C551" s="115"/>
      <c r="D551" s="116"/>
    </row>
    <row r="552" spans="1:4" ht="12.75">
      <c r="A552" s="115"/>
      <c r="B552" s="116"/>
      <c r="C552" s="115"/>
      <c r="D552" s="116"/>
    </row>
    <row r="553" spans="1:4" ht="12.75">
      <c r="A553" s="115"/>
      <c r="B553" s="116"/>
      <c r="C553" s="115"/>
      <c r="D553" s="116"/>
    </row>
    <row r="554" spans="1:4" ht="12.75">
      <c r="A554" s="115"/>
      <c r="B554" s="116"/>
      <c r="C554" s="115"/>
      <c r="D554" s="116"/>
    </row>
    <row r="555" spans="1:4" ht="12.75">
      <c r="A555" s="115"/>
      <c r="B555" s="116"/>
      <c r="C555" s="115"/>
      <c r="D555" s="116"/>
    </row>
    <row r="556" spans="1:4" ht="12.75">
      <c r="A556" s="115"/>
      <c r="B556" s="116"/>
      <c r="C556" s="115"/>
      <c r="D556" s="116"/>
    </row>
    <row r="557" spans="1:4" ht="12.75">
      <c r="A557" s="115"/>
      <c r="B557" s="116"/>
      <c r="C557" s="115"/>
      <c r="D557" s="116"/>
    </row>
    <row r="558" spans="1:4" ht="12.75">
      <c r="A558" s="115"/>
      <c r="B558" s="116"/>
      <c r="C558" s="115"/>
      <c r="D558" s="116"/>
    </row>
    <row r="559" spans="1:4" ht="12.75">
      <c r="A559" s="115"/>
      <c r="B559" s="116"/>
      <c r="C559" s="115"/>
      <c r="D559" s="116"/>
    </row>
    <row r="560" spans="1:4" ht="12.75">
      <c r="A560" s="115"/>
      <c r="B560" s="116"/>
      <c r="C560" s="115"/>
      <c r="D560" s="116"/>
    </row>
    <row r="561" spans="1:4" ht="12.75">
      <c r="A561" s="115"/>
      <c r="B561" s="116"/>
      <c r="C561" s="115"/>
      <c r="D561" s="116"/>
    </row>
    <row r="562" spans="1:4" ht="12.75">
      <c r="A562" s="115"/>
      <c r="B562" s="116"/>
      <c r="C562" s="115"/>
      <c r="D562" s="116"/>
    </row>
    <row r="563" spans="1:4" ht="12.75">
      <c r="A563" s="115"/>
      <c r="B563" s="116"/>
      <c r="C563" s="115"/>
      <c r="D563" s="116"/>
    </row>
    <row r="564" spans="1:4" ht="12.75">
      <c r="A564" s="115"/>
      <c r="B564" s="116"/>
      <c r="C564" s="115"/>
      <c r="D564" s="116"/>
    </row>
    <row r="565" spans="1:4" ht="12.75">
      <c r="A565" s="115"/>
      <c r="B565" s="116"/>
      <c r="C565" s="115"/>
      <c r="D565" s="116"/>
    </row>
    <row r="566" spans="1:4" ht="12.75">
      <c r="A566" s="115"/>
      <c r="B566" s="116"/>
      <c r="C566" s="115"/>
      <c r="D566" s="116"/>
    </row>
    <row r="567" spans="1:4" ht="12.75">
      <c r="A567" s="115"/>
      <c r="B567" s="116"/>
      <c r="C567" s="115"/>
      <c r="D567" s="116"/>
    </row>
    <row r="568" spans="1:4" ht="12.75">
      <c r="A568" s="115"/>
      <c r="B568" s="116"/>
      <c r="C568" s="115"/>
      <c r="D568" s="116"/>
    </row>
    <row r="569" spans="1:4" ht="12.75">
      <c r="A569" s="115"/>
      <c r="B569" s="116"/>
      <c r="C569" s="115"/>
      <c r="D569" s="116"/>
    </row>
    <row r="570" spans="1:4" ht="12.75">
      <c r="A570" s="115"/>
      <c r="B570" s="116"/>
      <c r="C570" s="115"/>
      <c r="D570" s="116"/>
    </row>
    <row r="571" spans="1:4" ht="12.75">
      <c r="A571" s="115"/>
      <c r="B571" s="116"/>
      <c r="C571" s="115"/>
      <c r="D571" s="116"/>
    </row>
    <row r="572" spans="1:4" ht="12.75">
      <c r="A572" s="115"/>
      <c r="B572" s="116"/>
      <c r="C572" s="115"/>
      <c r="D572" s="116"/>
    </row>
    <row r="573" spans="1:4" ht="12.75">
      <c r="A573" s="115"/>
      <c r="B573" s="116"/>
      <c r="C573" s="115"/>
      <c r="D573" s="116"/>
    </row>
    <row r="574" spans="1:4" ht="12.75">
      <c r="A574" s="115"/>
      <c r="B574" s="116"/>
      <c r="C574" s="115"/>
      <c r="D574" s="116"/>
    </row>
    <row r="575" spans="1:4" ht="12.75">
      <c r="A575" s="115"/>
      <c r="B575" s="116"/>
      <c r="C575" s="115"/>
      <c r="D575" s="116"/>
    </row>
    <row r="576" spans="1:4" ht="12.75">
      <c r="A576" s="115"/>
      <c r="B576" s="116"/>
      <c r="C576" s="115"/>
      <c r="D576" s="116"/>
    </row>
    <row r="577" spans="1:4" ht="12.75">
      <c r="A577" s="115"/>
      <c r="B577" s="116"/>
      <c r="C577" s="115"/>
      <c r="D577" s="116"/>
    </row>
    <row r="578" spans="1:4" ht="12.75">
      <c r="A578" s="115"/>
      <c r="B578" s="116"/>
      <c r="C578" s="115"/>
      <c r="D578" s="116"/>
    </row>
    <row r="579" spans="1:4" ht="12.75">
      <c r="A579" s="115"/>
      <c r="B579" s="116"/>
      <c r="C579" s="115"/>
      <c r="D579" s="116"/>
    </row>
    <row r="580" spans="1:4" ht="12.75">
      <c r="A580" s="115"/>
      <c r="B580" s="116"/>
      <c r="C580" s="115"/>
      <c r="D580" s="116"/>
    </row>
    <row r="581" spans="1:4" ht="12.75">
      <c r="A581" s="115"/>
      <c r="B581" s="116"/>
      <c r="C581" s="115"/>
      <c r="D581" s="116"/>
    </row>
    <row r="582" spans="1:4" ht="12.75">
      <c r="A582" s="115"/>
      <c r="B582" s="116"/>
      <c r="C582" s="115"/>
      <c r="D582" s="116"/>
    </row>
    <row r="583" spans="1:4" ht="12.75">
      <c r="A583" s="115"/>
      <c r="B583" s="116"/>
      <c r="C583" s="115"/>
      <c r="D583" s="116"/>
    </row>
    <row r="584" spans="1:4" ht="12.75">
      <c r="A584" s="115"/>
      <c r="B584" s="116"/>
      <c r="C584" s="115"/>
      <c r="D584" s="116"/>
    </row>
    <row r="585" spans="1:4" ht="12.75">
      <c r="A585" s="115"/>
      <c r="B585" s="116"/>
      <c r="C585" s="115"/>
      <c r="D585" s="116"/>
    </row>
    <row r="586" spans="1:4" ht="12.75">
      <c r="A586" s="115"/>
      <c r="B586" s="116"/>
      <c r="C586" s="115"/>
      <c r="D586" s="116"/>
    </row>
    <row r="587" spans="1:4" ht="12.75">
      <c r="A587" s="115"/>
      <c r="B587" s="116"/>
      <c r="C587" s="115"/>
      <c r="D587" s="116"/>
    </row>
    <row r="588" spans="1:4" ht="12.75">
      <c r="A588" s="115"/>
      <c r="B588" s="116"/>
      <c r="C588" s="115"/>
      <c r="D588" s="116"/>
    </row>
    <row r="589" spans="1:4" ht="12.75">
      <c r="A589" s="115"/>
      <c r="B589" s="116"/>
      <c r="C589" s="115"/>
      <c r="D589" s="116"/>
    </row>
    <row r="590" spans="1:4" ht="12.75">
      <c r="A590" s="115"/>
      <c r="B590" s="116"/>
      <c r="C590" s="115"/>
      <c r="D590" s="116"/>
    </row>
    <row r="591" spans="1:4" ht="12.75">
      <c r="A591" s="115"/>
      <c r="B591" s="116"/>
      <c r="C591" s="115"/>
      <c r="D591" s="116"/>
    </row>
    <row r="592" spans="1:4" ht="12.75">
      <c r="A592" s="115"/>
      <c r="B592" s="116"/>
      <c r="C592" s="115"/>
      <c r="D592" s="116"/>
    </row>
    <row r="593" spans="1:4" ht="12.75">
      <c r="A593" s="115"/>
      <c r="B593" s="116"/>
      <c r="C593" s="115"/>
      <c r="D593" s="116"/>
    </row>
    <row r="594" spans="1:4" ht="12.75">
      <c r="A594" s="115"/>
      <c r="B594" s="116"/>
      <c r="C594" s="115"/>
      <c r="D594" s="116"/>
    </row>
    <row r="595" spans="1:4" ht="12.75">
      <c r="A595" s="115"/>
      <c r="B595" s="116"/>
      <c r="C595" s="115"/>
      <c r="D595" s="116"/>
    </row>
    <row r="596" spans="1:4" ht="12.75">
      <c r="A596" s="115"/>
      <c r="B596" s="116"/>
      <c r="C596" s="115"/>
      <c r="D596" s="116"/>
    </row>
    <row r="597" spans="1:4" ht="12.75">
      <c r="A597" s="115"/>
      <c r="B597" s="116"/>
      <c r="C597" s="115"/>
      <c r="D597" s="116"/>
    </row>
    <row r="598" spans="1:4" ht="12.75">
      <c r="A598" s="115"/>
      <c r="B598" s="116"/>
      <c r="C598" s="115"/>
      <c r="D598" s="116"/>
    </row>
    <row r="599" spans="1:4" ht="12.75">
      <c r="A599" s="115"/>
      <c r="B599" s="116"/>
      <c r="C599" s="115"/>
      <c r="D599" s="116"/>
    </row>
    <row r="600" spans="1:4" ht="12.75">
      <c r="A600" s="115"/>
      <c r="B600" s="116"/>
      <c r="C600" s="115"/>
      <c r="D600" s="116"/>
    </row>
    <row r="601" spans="1:4" ht="12.75">
      <c r="A601" s="115"/>
      <c r="B601" s="116"/>
      <c r="C601" s="115"/>
      <c r="D601" s="116"/>
    </row>
    <row r="602" spans="1:4" ht="12.75">
      <c r="A602" s="115"/>
      <c r="B602" s="116"/>
      <c r="C602" s="115"/>
      <c r="D602" s="116"/>
    </row>
    <row r="603" spans="1:4" ht="12.75">
      <c r="A603" s="115"/>
      <c r="B603" s="116"/>
      <c r="C603" s="115"/>
      <c r="D603" s="116"/>
    </row>
    <row r="604" spans="1:4" ht="12.75">
      <c r="A604" s="115"/>
      <c r="B604" s="116"/>
      <c r="C604" s="115"/>
      <c r="D604" s="116"/>
    </row>
    <row r="605" spans="1:4" ht="12.75">
      <c r="A605" s="115"/>
      <c r="B605" s="116"/>
      <c r="C605" s="115"/>
      <c r="D605" s="116"/>
    </row>
    <row r="606" spans="1:4" ht="12.75">
      <c r="A606" s="115"/>
      <c r="B606" s="116"/>
      <c r="C606" s="115"/>
      <c r="D606" s="116"/>
    </row>
    <row r="607" spans="1:4" ht="12.75">
      <c r="A607" s="115"/>
      <c r="B607" s="116"/>
      <c r="C607" s="115"/>
      <c r="D607" s="116"/>
    </row>
    <row r="608" spans="1:4" ht="12.75">
      <c r="A608" s="115"/>
      <c r="B608" s="116"/>
      <c r="C608" s="115"/>
      <c r="D608" s="116"/>
    </row>
    <row r="609" spans="1:4" ht="12.75">
      <c r="A609" s="115"/>
      <c r="B609" s="116"/>
      <c r="C609" s="115"/>
      <c r="D609" s="116"/>
    </row>
    <row r="610" spans="1:4" ht="12.75">
      <c r="A610" s="115"/>
      <c r="B610" s="116"/>
      <c r="C610" s="115"/>
      <c r="D610" s="116"/>
    </row>
    <row r="611" spans="1:4" ht="12.75">
      <c r="A611" s="115"/>
      <c r="B611" s="116"/>
      <c r="C611" s="115"/>
      <c r="D611" s="116"/>
    </row>
    <row r="612" spans="1:4" ht="12.75">
      <c r="A612" s="115"/>
      <c r="B612" s="116"/>
      <c r="C612" s="115"/>
      <c r="D612" s="116"/>
    </row>
    <row r="613" spans="1:4" ht="12.75">
      <c r="A613" s="115"/>
      <c r="B613" s="116"/>
      <c r="C613" s="115"/>
      <c r="D613" s="116"/>
    </row>
    <row r="614" spans="1:4" ht="12.75">
      <c r="A614" s="115"/>
      <c r="B614" s="116"/>
      <c r="C614" s="115"/>
      <c r="D614" s="116"/>
    </row>
    <row r="615" spans="1:4" ht="12.75">
      <c r="A615" s="115"/>
      <c r="B615" s="116"/>
      <c r="C615" s="115"/>
      <c r="D615" s="116"/>
    </row>
    <row r="616" spans="1:4" ht="12.75">
      <c r="A616" s="115"/>
      <c r="B616" s="116"/>
      <c r="C616" s="115"/>
      <c r="D616" s="116"/>
    </row>
    <row r="617" spans="1:4" ht="12.75">
      <c r="A617" s="115"/>
      <c r="B617" s="116"/>
      <c r="C617" s="115"/>
      <c r="D617" s="116"/>
    </row>
    <row r="618" spans="1:4" ht="12.75">
      <c r="A618" s="115"/>
      <c r="B618" s="116"/>
      <c r="C618" s="115"/>
      <c r="D618" s="116"/>
    </row>
    <row r="619" spans="1:4" ht="12.75">
      <c r="A619" s="115"/>
      <c r="B619" s="116"/>
      <c r="C619" s="115"/>
      <c r="D619" s="116"/>
    </row>
    <row r="620" spans="1:4" ht="12.75">
      <c r="A620" s="115"/>
      <c r="B620" s="116"/>
      <c r="C620" s="115"/>
      <c r="D620" s="116"/>
    </row>
    <row r="621" spans="1:4" ht="12.75">
      <c r="A621" s="115"/>
      <c r="B621" s="116"/>
      <c r="C621" s="115"/>
      <c r="D621" s="116"/>
    </row>
    <row r="622" spans="1:4" ht="12.75">
      <c r="A622" s="115"/>
      <c r="B622" s="116"/>
      <c r="C622" s="115"/>
      <c r="D622" s="116"/>
    </row>
    <row r="623" spans="1:4" ht="12.75">
      <c r="A623" s="115"/>
      <c r="B623" s="116"/>
      <c r="C623" s="115"/>
      <c r="D623" s="116"/>
    </row>
    <row r="624" spans="1:4" ht="12.75">
      <c r="A624" s="115"/>
      <c r="B624" s="116"/>
      <c r="C624" s="115"/>
      <c r="D624" s="116"/>
    </row>
    <row r="625" spans="1:4" ht="12.75">
      <c r="A625" s="115"/>
      <c r="B625" s="116"/>
      <c r="C625" s="115"/>
      <c r="D625" s="116"/>
    </row>
    <row r="626" spans="1:4" ht="12.75">
      <c r="A626" s="115"/>
      <c r="B626" s="116"/>
      <c r="C626" s="115"/>
      <c r="D626" s="116"/>
    </row>
    <row r="627" spans="1:4" ht="12.75">
      <c r="A627" s="115"/>
      <c r="B627" s="116"/>
      <c r="C627" s="115"/>
      <c r="D627" s="116"/>
    </row>
    <row r="628" spans="1:4" ht="12.75">
      <c r="A628" s="115"/>
      <c r="B628" s="116"/>
      <c r="C628" s="115"/>
      <c r="D628" s="116"/>
    </row>
    <row r="629" spans="1:4" ht="12.75">
      <c r="A629" s="115"/>
      <c r="B629" s="116"/>
      <c r="C629" s="115"/>
      <c r="D629" s="116"/>
    </row>
    <row r="630" spans="1:4" ht="12.75">
      <c r="A630" s="115"/>
      <c r="B630" s="116"/>
      <c r="C630" s="115"/>
      <c r="D630" s="116"/>
    </row>
    <row r="631" spans="1:4" ht="12.75">
      <c r="A631" s="115"/>
      <c r="B631" s="116"/>
      <c r="C631" s="115"/>
      <c r="D631" s="116"/>
    </row>
    <row r="632" spans="1:4" ht="12.75">
      <c r="A632" s="115"/>
      <c r="B632" s="116"/>
      <c r="C632" s="115"/>
      <c r="D632" s="116"/>
    </row>
    <row r="633" spans="1:4" ht="12.75">
      <c r="A633" s="115"/>
      <c r="B633" s="116"/>
      <c r="C633" s="115"/>
      <c r="D633" s="116"/>
    </row>
    <row r="634" spans="1:4" ht="12.75">
      <c r="A634" s="115"/>
      <c r="B634" s="116"/>
      <c r="C634" s="115"/>
      <c r="D634" s="116"/>
    </row>
    <row r="635" spans="1:4" ht="12.75">
      <c r="A635" s="115"/>
      <c r="B635" s="116"/>
      <c r="C635" s="115"/>
      <c r="D635" s="116"/>
    </row>
    <row r="636" spans="1:4" ht="12.75">
      <c r="A636" s="115"/>
      <c r="B636" s="116"/>
      <c r="C636" s="115"/>
      <c r="D636" s="116"/>
    </row>
    <row r="637" spans="1:4" ht="12.75">
      <c r="A637" s="115"/>
      <c r="B637" s="116"/>
      <c r="C637" s="115"/>
      <c r="D637" s="116"/>
    </row>
    <row r="638" spans="1:4" ht="12.75">
      <c r="A638" s="115"/>
      <c r="B638" s="116"/>
      <c r="C638" s="115"/>
      <c r="D638" s="116"/>
    </row>
    <row r="639" spans="1:4" ht="12.75">
      <c r="A639" s="115"/>
      <c r="B639" s="116"/>
      <c r="C639" s="115"/>
      <c r="D639" s="116"/>
    </row>
    <row r="640" spans="1:4" ht="12.75">
      <c r="A640" s="115"/>
      <c r="B640" s="116"/>
      <c r="C640" s="115"/>
      <c r="D640" s="116"/>
    </row>
    <row r="641" spans="1:4" ht="12.75">
      <c r="A641" s="115"/>
      <c r="B641" s="116"/>
      <c r="C641" s="115"/>
      <c r="D641" s="116"/>
    </row>
    <row r="642" spans="1:4" ht="12.75">
      <c r="A642" s="115"/>
      <c r="B642" s="116"/>
      <c r="C642" s="115"/>
      <c r="D642" s="116"/>
    </row>
    <row r="643" spans="1:4" ht="12.75">
      <c r="A643" s="115"/>
      <c r="B643" s="116"/>
      <c r="C643" s="115"/>
      <c r="D643" s="116"/>
    </row>
    <row r="644" spans="1:4" ht="12.75">
      <c r="A644" s="115"/>
      <c r="B644" s="116"/>
      <c r="C644" s="115"/>
      <c r="D644" s="116"/>
    </row>
    <row r="645" spans="1:4" ht="12.75">
      <c r="A645" s="115"/>
      <c r="B645" s="116"/>
      <c r="C645" s="115"/>
      <c r="D645" s="116"/>
    </row>
    <row r="646" spans="1:4" ht="12.75">
      <c r="A646" s="115"/>
      <c r="B646" s="116"/>
      <c r="C646" s="115"/>
      <c r="D646" s="116"/>
    </row>
    <row r="647" spans="1:4" ht="12.75">
      <c r="A647" s="115"/>
      <c r="B647" s="116"/>
      <c r="C647" s="115"/>
      <c r="D647" s="116"/>
    </row>
    <row r="648" spans="1:4" ht="12.75">
      <c r="A648" s="115"/>
      <c r="B648" s="116"/>
      <c r="C648" s="115"/>
      <c r="D648" s="116"/>
    </row>
    <row r="649" spans="1:4" ht="12.75">
      <c r="A649" s="115"/>
      <c r="B649" s="116"/>
      <c r="C649" s="115"/>
      <c r="D649" s="116"/>
    </row>
    <row r="650" spans="1:4" ht="12.75">
      <c r="A650" s="115"/>
      <c r="B650" s="116"/>
      <c r="C650" s="115"/>
      <c r="D650" s="116"/>
    </row>
    <row r="651" spans="1:4" ht="12.75">
      <c r="A651" s="115"/>
      <c r="B651" s="116"/>
      <c r="C651" s="115"/>
      <c r="D651" s="116"/>
    </row>
    <row r="652" spans="1:4" ht="12.75">
      <c r="A652" s="115"/>
      <c r="B652" s="116"/>
      <c r="C652" s="115"/>
      <c r="D652" s="116"/>
    </row>
    <row r="653" spans="1:4" ht="12.75">
      <c r="A653" s="115"/>
      <c r="B653" s="116"/>
      <c r="C653" s="115"/>
      <c r="D653" s="116"/>
    </row>
    <row r="654" spans="1:4" ht="12.75">
      <c r="A654" s="115"/>
      <c r="B654" s="116"/>
      <c r="C654" s="115"/>
      <c r="D654" s="116"/>
    </row>
    <row r="655" spans="1:4" ht="12.75">
      <c r="A655" s="115"/>
      <c r="B655" s="116"/>
      <c r="C655" s="115"/>
      <c r="D655" s="116"/>
    </row>
    <row r="656" spans="1:4" ht="12.75">
      <c r="A656" s="115"/>
      <c r="B656" s="116"/>
      <c r="C656" s="115"/>
      <c r="D656" s="116"/>
    </row>
    <row r="657" spans="1:4" ht="12.75">
      <c r="A657" s="115"/>
      <c r="B657" s="116"/>
      <c r="C657" s="115"/>
      <c r="D657" s="116"/>
    </row>
    <row r="658" spans="1:4" ht="12.75">
      <c r="A658" s="115"/>
      <c r="B658" s="116"/>
      <c r="C658" s="115"/>
      <c r="D658" s="116"/>
    </row>
    <row r="659" spans="1:4" ht="12.75">
      <c r="A659" s="115"/>
      <c r="B659" s="116"/>
      <c r="C659" s="115"/>
      <c r="D659" s="116"/>
    </row>
    <row r="660" spans="1:4" ht="12.75">
      <c r="A660" s="115"/>
      <c r="B660" s="116"/>
      <c r="C660" s="115"/>
      <c r="D660" s="116"/>
    </row>
    <row r="661" spans="1:4" ht="12.75">
      <c r="A661" s="115"/>
      <c r="B661" s="116"/>
      <c r="C661" s="115"/>
      <c r="D661" s="116"/>
    </row>
    <row r="662" spans="1:4" ht="12.75">
      <c r="A662" s="115"/>
      <c r="B662" s="116"/>
      <c r="C662" s="115"/>
      <c r="D662" s="116"/>
    </row>
    <row r="663" spans="1:4" ht="12.75">
      <c r="A663" s="115"/>
      <c r="B663" s="116"/>
      <c r="C663" s="115"/>
      <c r="D663" s="116"/>
    </row>
    <row r="664" spans="1:4" ht="12.75">
      <c r="A664" s="115"/>
      <c r="B664" s="116"/>
      <c r="C664" s="115"/>
      <c r="D664" s="116"/>
    </row>
    <row r="665" spans="1:4" ht="12.75">
      <c r="A665" s="115"/>
      <c r="B665" s="116"/>
      <c r="C665" s="115"/>
      <c r="D665" s="116"/>
    </row>
    <row r="666" spans="1:4" ht="12.75">
      <c r="A666" s="115"/>
      <c r="B666" s="116"/>
      <c r="C666" s="115"/>
      <c r="D666" s="116"/>
    </row>
    <row r="667" spans="1:4" ht="12.75">
      <c r="A667" s="115"/>
      <c r="B667" s="116"/>
      <c r="C667" s="115"/>
      <c r="D667" s="116"/>
    </row>
    <row r="668" spans="1:4" ht="12.75">
      <c r="A668" s="115"/>
      <c r="B668" s="116"/>
      <c r="C668" s="115"/>
      <c r="D668" s="116"/>
    </row>
    <row r="669" spans="1:4" ht="12.75">
      <c r="A669" s="115"/>
      <c r="B669" s="116"/>
      <c r="C669" s="115"/>
      <c r="D669" s="116"/>
    </row>
    <row r="670" spans="1:4" ht="12.75">
      <c r="A670" s="115"/>
      <c r="B670" s="116"/>
      <c r="C670" s="115"/>
      <c r="D670" s="116"/>
    </row>
    <row r="671" spans="1:4" ht="12.75">
      <c r="A671" s="115"/>
      <c r="B671" s="116"/>
      <c r="C671" s="115"/>
      <c r="D671" s="116"/>
    </row>
    <row r="672" spans="1:4" ht="12.75">
      <c r="A672" s="115"/>
      <c r="B672" s="116"/>
      <c r="C672" s="115"/>
      <c r="D672" s="116"/>
    </row>
    <row r="673" spans="1:4" ht="12.75">
      <c r="A673" s="115"/>
      <c r="B673" s="116"/>
      <c r="C673" s="115"/>
      <c r="D673" s="116"/>
    </row>
    <row r="674" spans="1:4" ht="12.75">
      <c r="A674" s="115"/>
      <c r="B674" s="116"/>
      <c r="C674" s="115"/>
      <c r="D674" s="116"/>
    </row>
    <row r="675" spans="1:4" ht="12.75">
      <c r="A675" s="115"/>
      <c r="B675" s="116"/>
      <c r="C675" s="115"/>
      <c r="D675" s="116"/>
    </row>
    <row r="676" spans="1:4" ht="12.75">
      <c r="A676" s="115"/>
      <c r="B676" s="116"/>
      <c r="C676" s="115"/>
      <c r="D676" s="116"/>
    </row>
    <row r="677" spans="1:4" ht="12.75">
      <c r="A677" s="115"/>
      <c r="B677" s="116"/>
      <c r="C677" s="115"/>
      <c r="D677" s="116"/>
    </row>
    <row r="678" spans="1:4" ht="12.75">
      <c r="A678" s="115"/>
      <c r="B678" s="116"/>
      <c r="C678" s="115"/>
      <c r="D678" s="116"/>
    </row>
    <row r="679" spans="1:4" ht="12.75">
      <c r="A679" s="115"/>
      <c r="B679" s="116"/>
      <c r="C679" s="115"/>
      <c r="D679" s="116"/>
    </row>
    <row r="680" spans="1:4" ht="12.75">
      <c r="A680" s="115"/>
      <c r="B680" s="116"/>
      <c r="C680" s="115"/>
      <c r="D680" s="116"/>
    </row>
    <row r="681" spans="1:4" ht="12.75">
      <c r="A681" s="115"/>
      <c r="B681" s="116"/>
      <c r="C681" s="115"/>
      <c r="D681" s="116"/>
    </row>
    <row r="682" spans="1:4" ht="12.75">
      <c r="A682" s="115"/>
      <c r="B682" s="116"/>
      <c r="C682" s="115"/>
      <c r="D682" s="116"/>
    </row>
    <row r="683" spans="1:4" ht="12.75">
      <c r="A683" s="115"/>
      <c r="B683" s="116"/>
      <c r="C683" s="115"/>
      <c r="D683" s="116"/>
    </row>
    <row r="684" spans="1:4" ht="12.75">
      <c r="A684" s="115"/>
      <c r="B684" s="116"/>
      <c r="C684" s="115"/>
      <c r="D684" s="116"/>
    </row>
    <row r="685" spans="1:4" ht="12.75">
      <c r="A685" s="115"/>
      <c r="B685" s="116"/>
      <c r="C685" s="115"/>
      <c r="D685" s="116"/>
    </row>
    <row r="686" spans="1:4" ht="12.75">
      <c r="A686" s="115"/>
      <c r="B686" s="116"/>
      <c r="C686" s="115"/>
      <c r="D686" s="116"/>
    </row>
    <row r="687" spans="1:4" ht="12.75">
      <c r="A687" s="115"/>
      <c r="B687" s="116"/>
      <c r="C687" s="115"/>
      <c r="D687" s="116"/>
    </row>
    <row r="688" spans="1:4" ht="12.75">
      <c r="A688" s="115"/>
      <c r="B688" s="116"/>
      <c r="C688" s="115"/>
      <c r="D688" s="116"/>
    </row>
    <row r="689" spans="1:4" ht="12.75">
      <c r="A689" s="115"/>
      <c r="B689" s="116"/>
      <c r="C689" s="115"/>
      <c r="D689" s="116"/>
    </row>
    <row r="690" spans="1:4" ht="12.75">
      <c r="A690" s="115"/>
      <c r="B690" s="116"/>
      <c r="C690" s="115"/>
      <c r="D690" s="116"/>
    </row>
    <row r="691" spans="1:4" ht="12.75">
      <c r="A691" s="115"/>
      <c r="B691" s="116"/>
      <c r="C691" s="115"/>
      <c r="D691" s="116"/>
    </row>
    <row r="692" spans="1:4" ht="12.75">
      <c r="A692" s="115"/>
      <c r="B692" s="116"/>
      <c r="C692" s="115"/>
      <c r="D692" s="116"/>
    </row>
    <row r="693" spans="1:4" ht="12.75">
      <c r="A693" s="115"/>
      <c r="B693" s="116"/>
      <c r="C693" s="115"/>
      <c r="D693" s="116"/>
    </row>
    <row r="694" spans="1:4" ht="12.75">
      <c r="A694" s="115"/>
      <c r="B694" s="116"/>
      <c r="C694" s="115"/>
      <c r="D694" s="116"/>
    </row>
    <row r="695" spans="1:4" ht="12.75">
      <c r="A695" s="115"/>
      <c r="B695" s="116"/>
      <c r="C695" s="115"/>
      <c r="D695" s="116"/>
    </row>
    <row r="696" spans="1:4" ht="12.75">
      <c r="A696" s="115"/>
      <c r="B696" s="116"/>
      <c r="C696" s="115"/>
      <c r="D696" s="116"/>
    </row>
    <row r="697" spans="1:4" ht="12.75">
      <c r="A697" s="115"/>
      <c r="B697" s="116"/>
      <c r="C697" s="115"/>
      <c r="D697" s="116"/>
    </row>
    <row r="698" spans="1:4" ht="12.75">
      <c r="A698" s="115"/>
      <c r="B698" s="116"/>
      <c r="C698" s="115"/>
      <c r="D698" s="116"/>
    </row>
    <row r="699" spans="1:4" ht="12.75">
      <c r="A699" s="115"/>
      <c r="B699" s="116"/>
      <c r="C699" s="115"/>
      <c r="D699" s="116"/>
    </row>
    <row r="700" spans="1:4" ht="12.75">
      <c r="A700" s="115"/>
      <c r="B700" s="116"/>
      <c r="C700" s="115"/>
      <c r="D700" s="116"/>
    </row>
    <row r="701" spans="1:4" ht="12.75">
      <c r="A701" s="115"/>
      <c r="B701" s="116"/>
      <c r="C701" s="115"/>
      <c r="D701" s="116"/>
    </row>
    <row r="702" spans="1:4" ht="12.75">
      <c r="A702" s="115"/>
      <c r="B702" s="116"/>
      <c r="C702" s="115"/>
      <c r="D702" s="116"/>
    </row>
    <row r="703" spans="1:4" ht="12.75">
      <c r="A703" s="115"/>
      <c r="B703" s="116"/>
      <c r="C703" s="115"/>
      <c r="D703" s="116"/>
    </row>
    <row r="704" spans="1:4" ht="12.75">
      <c r="A704" s="115"/>
      <c r="B704" s="116"/>
      <c r="C704" s="115"/>
      <c r="D704" s="116"/>
    </row>
    <row r="705" spans="1:4" ht="12.75">
      <c r="A705" s="115"/>
      <c r="B705" s="116"/>
      <c r="C705" s="115"/>
      <c r="D705" s="116"/>
    </row>
    <row r="706" spans="1:4" ht="12.75">
      <c r="A706" s="115"/>
      <c r="B706" s="116"/>
      <c r="C706" s="115"/>
      <c r="D706" s="116"/>
    </row>
    <row r="707" spans="1:4" ht="12.75">
      <c r="A707" s="115"/>
      <c r="B707" s="116"/>
      <c r="C707" s="115"/>
      <c r="D707" s="116"/>
    </row>
    <row r="708" spans="1:4" ht="12.75">
      <c r="A708" s="115"/>
      <c r="B708" s="116"/>
      <c r="C708" s="115"/>
      <c r="D708" s="116"/>
    </row>
    <row r="709" spans="1:4" ht="12.75">
      <c r="A709" s="115"/>
      <c r="B709" s="116"/>
      <c r="C709" s="115"/>
      <c r="D709" s="116"/>
    </row>
    <row r="710" spans="1:4" ht="12.75">
      <c r="A710" s="115"/>
      <c r="B710" s="116"/>
      <c r="C710" s="115"/>
      <c r="D710" s="116"/>
    </row>
    <row r="711" spans="1:4" ht="12.75">
      <c r="A711" s="115"/>
      <c r="B711" s="116"/>
      <c r="C711" s="115"/>
      <c r="D711" s="116"/>
    </row>
    <row r="712" spans="1:4" ht="12.75">
      <c r="A712" s="115"/>
      <c r="B712" s="116"/>
      <c r="C712" s="115"/>
      <c r="D712" s="116"/>
    </row>
    <row r="713" spans="1:4" ht="12.75">
      <c r="A713" s="115"/>
      <c r="B713" s="116"/>
      <c r="C713" s="115"/>
      <c r="D713" s="116"/>
    </row>
    <row r="714" spans="1:4" ht="12.75">
      <c r="A714" s="115"/>
      <c r="B714" s="116"/>
      <c r="C714" s="115"/>
      <c r="D714" s="116"/>
    </row>
    <row r="715" spans="1:4" ht="12.75">
      <c r="A715" s="115"/>
      <c r="B715" s="116"/>
      <c r="C715" s="115"/>
      <c r="D715" s="116"/>
    </row>
    <row r="716" spans="1:4" ht="12.75">
      <c r="A716" s="115"/>
      <c r="B716" s="116"/>
      <c r="C716" s="115"/>
      <c r="D716" s="116"/>
    </row>
    <row r="717" spans="1:4" ht="12.75">
      <c r="A717" s="115"/>
      <c r="B717" s="116"/>
      <c r="C717" s="115"/>
      <c r="D717" s="116"/>
    </row>
    <row r="718" spans="1:4" ht="12.75">
      <c r="A718" s="115"/>
      <c r="B718" s="116"/>
      <c r="C718" s="115"/>
      <c r="D718" s="116"/>
    </row>
    <row r="719" spans="1:4" ht="12.75">
      <c r="A719" s="115"/>
      <c r="B719" s="116"/>
      <c r="C719" s="115"/>
      <c r="D719" s="116"/>
    </row>
    <row r="720" spans="1:4" ht="12.75">
      <c r="A720" s="115"/>
      <c r="B720" s="116"/>
      <c r="C720" s="115"/>
      <c r="D720" s="116"/>
    </row>
    <row r="721" spans="1:4" ht="12.75">
      <c r="A721" s="115"/>
      <c r="B721" s="116"/>
      <c r="C721" s="115"/>
      <c r="D721" s="116"/>
    </row>
    <row r="722" spans="1:4" ht="12.75">
      <c r="A722" s="115"/>
      <c r="B722" s="116"/>
      <c r="C722" s="115"/>
      <c r="D722" s="116"/>
    </row>
    <row r="723" spans="1:4" ht="12.75">
      <c r="A723" s="115"/>
      <c r="B723" s="116"/>
      <c r="C723" s="115"/>
      <c r="D723" s="116"/>
    </row>
    <row r="724" spans="1:4" ht="12.75">
      <c r="A724" s="115"/>
      <c r="B724" s="116"/>
      <c r="C724" s="115"/>
      <c r="D724" s="116"/>
    </row>
    <row r="725" spans="1:4" ht="12.75">
      <c r="A725" s="115"/>
      <c r="B725" s="116"/>
      <c r="C725" s="115"/>
      <c r="D725" s="116"/>
    </row>
    <row r="726" spans="1:4" ht="12.75">
      <c r="A726" s="115"/>
      <c r="B726" s="116"/>
      <c r="C726" s="115"/>
      <c r="D726" s="116"/>
    </row>
    <row r="727" spans="1:4" ht="12.75">
      <c r="A727" s="115"/>
      <c r="B727" s="116"/>
      <c r="C727" s="115"/>
      <c r="D727" s="116"/>
    </row>
    <row r="728" spans="1:4" ht="12.75">
      <c r="A728" s="115"/>
      <c r="B728" s="116"/>
      <c r="C728" s="115"/>
      <c r="D728" s="116"/>
    </row>
    <row r="729" spans="1:4" ht="12.75">
      <c r="A729" s="115"/>
      <c r="B729" s="116"/>
      <c r="C729" s="115"/>
      <c r="D729" s="116"/>
    </row>
    <row r="730" spans="1:4" ht="12.75">
      <c r="A730" s="115"/>
      <c r="B730" s="116"/>
      <c r="C730" s="115"/>
      <c r="D730" s="116"/>
    </row>
    <row r="731" spans="1:4" ht="12.75">
      <c r="A731" s="115"/>
      <c r="B731" s="116"/>
      <c r="C731" s="115"/>
      <c r="D731" s="116"/>
    </row>
    <row r="732" spans="1:4" ht="12.75">
      <c r="A732" s="115"/>
      <c r="B732" s="116"/>
      <c r="C732" s="115"/>
      <c r="D732" s="116"/>
    </row>
    <row r="733" spans="1:4" ht="12.75">
      <c r="A733" s="115"/>
      <c r="B733" s="116"/>
      <c r="C733" s="115"/>
      <c r="D733" s="116"/>
    </row>
    <row r="734" spans="1:4" ht="12.75">
      <c r="A734" s="115"/>
      <c r="B734" s="116"/>
      <c r="C734" s="115"/>
      <c r="D734" s="116"/>
    </row>
    <row r="735" spans="1:4" ht="12.75">
      <c r="A735" s="115"/>
      <c r="B735" s="116"/>
      <c r="C735" s="115"/>
      <c r="D735" s="116"/>
    </row>
    <row r="736" spans="1:4" ht="12.75">
      <c r="A736" s="115"/>
      <c r="B736" s="116"/>
      <c r="C736" s="115"/>
      <c r="D736" s="116"/>
    </row>
    <row r="737" spans="1:4" ht="12.75">
      <c r="A737" s="115"/>
      <c r="B737" s="116"/>
      <c r="C737" s="115"/>
      <c r="D737" s="116"/>
    </row>
    <row r="738" spans="1:4" ht="12.75">
      <c r="A738" s="115"/>
      <c r="B738" s="116"/>
      <c r="C738" s="115"/>
      <c r="D738" s="116"/>
    </row>
    <row r="739" spans="1:4" ht="12.75">
      <c r="A739" s="115"/>
      <c r="B739" s="116"/>
      <c r="C739" s="115"/>
      <c r="D739" s="116"/>
    </row>
    <row r="740" spans="1:4" ht="12.75">
      <c r="A740" s="115"/>
      <c r="B740" s="116"/>
      <c r="C740" s="115"/>
      <c r="D740" s="116"/>
    </row>
    <row r="741" spans="1:4" ht="12.75">
      <c r="A741" s="115"/>
      <c r="B741" s="116"/>
      <c r="C741" s="115"/>
      <c r="D741" s="116"/>
    </row>
    <row r="742" spans="1:4" ht="12.75">
      <c r="A742" s="115"/>
      <c r="B742" s="116"/>
      <c r="C742" s="115"/>
      <c r="D742" s="116"/>
    </row>
    <row r="743" spans="1:4" ht="12.75">
      <c r="A743" s="115"/>
      <c r="B743" s="116"/>
      <c r="C743" s="115"/>
      <c r="D743" s="116"/>
    </row>
    <row r="744" spans="1:4" ht="12.75">
      <c r="A744" s="115"/>
      <c r="B744" s="116"/>
      <c r="C744" s="115"/>
      <c r="D744" s="116"/>
    </row>
    <row r="745" spans="1:4" ht="12.75">
      <c r="A745" s="115"/>
      <c r="B745" s="116"/>
      <c r="C745" s="115"/>
      <c r="D745" s="116"/>
    </row>
    <row r="746" spans="1:4" ht="12.75">
      <c r="A746" s="115"/>
      <c r="B746" s="116"/>
      <c r="C746" s="115"/>
      <c r="D746" s="116"/>
    </row>
    <row r="747" spans="1:4" ht="12.75">
      <c r="A747" s="115"/>
      <c r="B747" s="116"/>
      <c r="C747" s="115"/>
      <c r="D747" s="116"/>
    </row>
    <row r="748" spans="1:4" ht="12.75">
      <c r="A748" s="115"/>
      <c r="B748" s="116"/>
      <c r="C748" s="115"/>
      <c r="D748" s="116"/>
    </row>
    <row r="749" spans="1:4" ht="12.75">
      <c r="A749" s="115"/>
      <c r="B749" s="116"/>
      <c r="C749" s="115"/>
      <c r="D749" s="116"/>
    </row>
    <row r="750" spans="1:4" ht="12.75">
      <c r="A750" s="115"/>
      <c r="B750" s="116"/>
      <c r="C750" s="115"/>
      <c r="D750" s="116"/>
    </row>
    <row r="751" spans="1:4" ht="12.75">
      <c r="A751" s="115"/>
      <c r="B751" s="116"/>
      <c r="C751" s="115"/>
      <c r="D751" s="116"/>
    </row>
    <row r="752" spans="1:4" ht="12.75">
      <c r="A752" s="115"/>
      <c r="B752" s="116"/>
      <c r="C752" s="115"/>
      <c r="D752" s="116"/>
    </row>
    <row r="753" spans="1:4" ht="12.75">
      <c r="A753" s="115"/>
      <c r="B753" s="116"/>
      <c r="C753" s="115"/>
      <c r="D753" s="116"/>
    </row>
    <row r="754" spans="1:4" ht="12.75">
      <c r="A754" s="115"/>
      <c r="B754" s="116"/>
      <c r="C754" s="115"/>
      <c r="D754" s="116"/>
    </row>
    <row r="755" spans="1:4" ht="12.75">
      <c r="A755" s="115"/>
      <c r="B755" s="116"/>
      <c r="C755" s="115"/>
      <c r="D755" s="116"/>
    </row>
    <row r="756" spans="1:4" ht="12.75">
      <c r="A756" s="115"/>
      <c r="B756" s="116"/>
      <c r="C756" s="115"/>
      <c r="D756" s="116"/>
    </row>
    <row r="757" spans="1:4" ht="12.75">
      <c r="A757" s="115"/>
      <c r="B757" s="116"/>
      <c r="C757" s="115"/>
      <c r="D757" s="116"/>
    </row>
    <row r="758" spans="1:4" ht="12.75">
      <c r="A758" s="115"/>
      <c r="B758" s="116"/>
      <c r="C758" s="115"/>
      <c r="D758" s="116"/>
    </row>
    <row r="759" spans="1:4" ht="12.75">
      <c r="A759" s="115"/>
      <c r="B759" s="116"/>
      <c r="C759" s="115"/>
      <c r="D759" s="116"/>
    </row>
    <row r="760" spans="1:4" ht="12.75">
      <c r="A760" s="115"/>
      <c r="B760" s="116"/>
      <c r="C760" s="115"/>
      <c r="D760" s="116"/>
    </row>
    <row r="761" spans="1:4" ht="12.75">
      <c r="A761" s="115"/>
      <c r="B761" s="116"/>
      <c r="C761" s="115"/>
      <c r="D761" s="116"/>
    </row>
    <row r="762" spans="1:4" ht="12.75">
      <c r="A762" s="115"/>
      <c r="B762" s="116"/>
      <c r="C762" s="115"/>
      <c r="D762" s="116"/>
    </row>
    <row r="763" spans="1:4" ht="12.75">
      <c r="A763" s="115"/>
      <c r="B763" s="116"/>
      <c r="C763" s="115"/>
      <c r="D763" s="116"/>
    </row>
    <row r="764" spans="1:4" ht="12.75">
      <c r="A764" s="115"/>
      <c r="B764" s="116"/>
      <c r="C764" s="115"/>
      <c r="D764" s="116"/>
    </row>
    <row r="765" spans="1:4" ht="12.75">
      <c r="A765" s="115"/>
      <c r="B765" s="116"/>
      <c r="C765" s="115"/>
      <c r="D765" s="116"/>
    </row>
    <row r="766" spans="1:4" ht="12.75">
      <c r="A766" s="115"/>
      <c r="B766" s="116"/>
      <c r="C766" s="115"/>
      <c r="D766" s="116"/>
    </row>
    <row r="767" spans="1:4" ht="12.75">
      <c r="A767" s="115"/>
      <c r="B767" s="116"/>
      <c r="C767" s="115"/>
      <c r="D767" s="116"/>
    </row>
    <row r="768" spans="1:4" ht="12.75">
      <c r="A768" s="115"/>
      <c r="B768" s="116"/>
      <c r="C768" s="115"/>
      <c r="D768" s="116"/>
    </row>
    <row r="769" spans="1:4" ht="12.75">
      <c r="A769" s="115"/>
      <c r="B769" s="116"/>
      <c r="C769" s="115"/>
      <c r="D769" s="116"/>
    </row>
    <row r="770" spans="1:4" ht="12.75">
      <c r="A770" s="115"/>
      <c r="B770" s="116"/>
      <c r="C770" s="115"/>
      <c r="D770" s="116"/>
    </row>
    <row r="771" spans="1:4" ht="12.75">
      <c r="A771" s="115"/>
      <c r="B771" s="116"/>
      <c r="C771" s="115"/>
      <c r="D771" s="116"/>
    </row>
    <row r="772" spans="1:4" ht="12.75">
      <c r="A772" s="115"/>
      <c r="B772" s="116"/>
      <c r="C772" s="115"/>
      <c r="D772" s="116"/>
    </row>
    <row r="773" spans="1:4" ht="12.75">
      <c r="A773" s="115"/>
      <c r="B773" s="116"/>
      <c r="C773" s="115"/>
      <c r="D773" s="116"/>
    </row>
    <row r="774" spans="1:4" ht="12.75">
      <c r="A774" s="115"/>
      <c r="B774" s="116"/>
      <c r="C774" s="115"/>
      <c r="D774" s="116"/>
    </row>
    <row r="775" spans="1:4" ht="12.75">
      <c r="A775" s="115"/>
      <c r="B775" s="116"/>
      <c r="C775" s="115"/>
      <c r="D775" s="116"/>
    </row>
    <row r="776" spans="1:4" ht="12.75">
      <c r="A776" s="115"/>
      <c r="B776" s="116"/>
      <c r="C776" s="115"/>
      <c r="D776" s="116"/>
    </row>
    <row r="777" spans="1:4" ht="12.75">
      <c r="A777" s="115"/>
      <c r="B777" s="116"/>
      <c r="C777" s="115"/>
      <c r="D777" s="116"/>
    </row>
    <row r="778" spans="1:4" ht="12.75">
      <c r="A778" s="115"/>
      <c r="B778" s="116"/>
      <c r="C778" s="115"/>
      <c r="D778" s="116"/>
    </row>
    <row r="779" spans="1:4" ht="12.75">
      <c r="A779" s="115"/>
      <c r="B779" s="116"/>
      <c r="C779" s="115"/>
      <c r="D779" s="116"/>
    </row>
    <row r="780" spans="1:4" ht="12.75">
      <c r="A780" s="115"/>
      <c r="B780" s="116"/>
      <c r="C780" s="115"/>
      <c r="D780" s="116"/>
    </row>
    <row r="781" spans="1:4" ht="12.75">
      <c r="A781" s="115"/>
      <c r="B781" s="116"/>
      <c r="C781" s="115"/>
      <c r="D781" s="116"/>
    </row>
    <row r="782" spans="1:4" ht="12.75">
      <c r="A782" s="115"/>
      <c r="B782" s="116"/>
      <c r="C782" s="115"/>
      <c r="D782" s="116"/>
    </row>
    <row r="783" spans="1:4" ht="12.75">
      <c r="A783" s="115"/>
      <c r="B783" s="116"/>
      <c r="C783" s="115"/>
      <c r="D783" s="116"/>
    </row>
    <row r="784" spans="1:4" ht="12.75">
      <c r="A784" s="115"/>
      <c r="B784" s="116"/>
      <c r="C784" s="115"/>
      <c r="D784" s="116"/>
    </row>
    <row r="785" spans="1:4" ht="12.75">
      <c r="A785" s="115"/>
      <c r="B785" s="116"/>
      <c r="C785" s="115"/>
      <c r="D785" s="116"/>
    </row>
    <row r="786" spans="1:4" ht="12.75">
      <c r="A786" s="115"/>
      <c r="B786" s="116"/>
      <c r="C786" s="115"/>
      <c r="D786" s="116"/>
    </row>
    <row r="787" spans="1:4" ht="12.75">
      <c r="A787" s="115"/>
      <c r="B787" s="116"/>
      <c r="C787" s="115"/>
      <c r="D787" s="116"/>
    </row>
    <row r="788" spans="1:4" ht="12.75">
      <c r="A788" s="115"/>
      <c r="B788" s="116"/>
      <c r="C788" s="115"/>
      <c r="D788" s="116"/>
    </row>
    <row r="789" spans="1:4" ht="12.75">
      <c r="A789" s="115"/>
      <c r="B789" s="116"/>
      <c r="C789" s="115"/>
      <c r="D789" s="116"/>
    </row>
    <row r="790" spans="1:4" ht="12.75">
      <c r="A790" s="115"/>
      <c r="B790" s="116"/>
      <c r="C790" s="115"/>
      <c r="D790" s="116"/>
    </row>
    <row r="791" spans="1:4" ht="12.75">
      <c r="A791" s="115"/>
      <c r="B791" s="116"/>
      <c r="C791" s="115"/>
      <c r="D791" s="116"/>
    </row>
    <row r="792" spans="1:4" ht="12.75">
      <c r="A792" s="115"/>
      <c r="B792" s="116"/>
      <c r="C792" s="115"/>
      <c r="D792" s="116"/>
    </row>
    <row r="793" spans="1:4" ht="12.75">
      <c r="A793" s="115"/>
      <c r="B793" s="116"/>
      <c r="C793" s="115"/>
      <c r="D793" s="116"/>
    </row>
    <row r="794" spans="1:4" ht="12.75">
      <c r="A794" s="115"/>
      <c r="B794" s="116"/>
      <c r="C794" s="115"/>
      <c r="D794" s="116"/>
    </row>
    <row r="795" spans="1:4" ht="12.75">
      <c r="A795" s="115"/>
      <c r="B795" s="116"/>
      <c r="C795" s="115"/>
      <c r="D795" s="116"/>
    </row>
    <row r="796" spans="1:4" ht="12.75">
      <c r="A796" s="115"/>
      <c r="B796" s="116"/>
      <c r="C796" s="115"/>
      <c r="D796" s="116"/>
    </row>
    <row r="797" spans="1:4" ht="12.75">
      <c r="A797" s="115"/>
      <c r="B797" s="116"/>
      <c r="C797" s="115"/>
      <c r="D797" s="116"/>
    </row>
    <row r="798" spans="1:4" ht="12.75">
      <c r="A798" s="115"/>
      <c r="B798" s="116"/>
      <c r="C798" s="115"/>
      <c r="D798" s="116"/>
    </row>
    <row r="799" spans="1:4" ht="12.75">
      <c r="A799" s="115"/>
      <c r="B799" s="116"/>
      <c r="C799" s="115"/>
      <c r="D799" s="116"/>
    </row>
    <row r="800" spans="1:4" ht="12.75">
      <c r="A800" s="115"/>
      <c r="B800" s="116"/>
      <c r="C800" s="115"/>
      <c r="D800" s="116"/>
    </row>
    <row r="801" spans="1:4" ht="12.75">
      <c r="A801" s="115"/>
      <c r="B801" s="116"/>
      <c r="C801" s="115"/>
      <c r="D801" s="116"/>
    </row>
    <row r="802" spans="1:4" ht="12.75">
      <c r="A802" s="115"/>
      <c r="B802" s="116"/>
      <c r="C802" s="115"/>
      <c r="D802" s="116"/>
    </row>
    <row r="803" spans="1:4" ht="12.75">
      <c r="A803" s="115"/>
      <c r="B803" s="116"/>
      <c r="C803" s="115"/>
      <c r="D803" s="116"/>
    </row>
    <row r="804" spans="1:4" ht="12.75">
      <c r="A804" s="115"/>
      <c r="B804" s="116"/>
      <c r="C804" s="115"/>
      <c r="D804" s="116"/>
    </row>
    <row r="805" spans="1:4" ht="12.75">
      <c r="A805" s="115"/>
      <c r="B805" s="116"/>
      <c r="C805" s="115"/>
      <c r="D805" s="116"/>
    </row>
    <row r="806" spans="1:4" ht="12.75">
      <c r="A806" s="115"/>
      <c r="B806" s="116"/>
      <c r="C806" s="115"/>
      <c r="D806" s="116"/>
    </row>
    <row r="807" spans="1:4" ht="12.75">
      <c r="A807" s="115"/>
      <c r="B807" s="116"/>
      <c r="C807" s="115"/>
      <c r="D807" s="116"/>
    </row>
    <row r="808" spans="1:4" ht="12.75">
      <c r="A808" s="115"/>
      <c r="B808" s="116"/>
      <c r="C808" s="115"/>
      <c r="D808" s="116"/>
    </row>
    <row r="809" spans="1:4" ht="12.75">
      <c r="A809" s="115"/>
      <c r="B809" s="116"/>
      <c r="C809" s="115"/>
      <c r="D809" s="116"/>
    </row>
    <row r="810" spans="1:4" ht="12.75">
      <c r="A810" s="115"/>
      <c r="B810" s="116"/>
      <c r="C810" s="115"/>
      <c r="D810" s="116"/>
    </row>
    <row r="811" spans="1:4" ht="12.75">
      <c r="A811" s="115"/>
      <c r="B811" s="116"/>
      <c r="C811" s="115"/>
      <c r="D811" s="116"/>
    </row>
    <row r="812" spans="1:4" ht="12.75">
      <c r="A812" s="115"/>
      <c r="B812" s="116"/>
      <c r="C812" s="115"/>
      <c r="D812" s="116"/>
    </row>
    <row r="813" spans="1:4" ht="12.75">
      <c r="A813" s="115"/>
      <c r="B813" s="116"/>
      <c r="C813" s="115"/>
      <c r="D813" s="116"/>
    </row>
    <row r="814" spans="1:4" ht="12.75">
      <c r="A814" s="115"/>
      <c r="B814" s="116"/>
      <c r="C814" s="115"/>
      <c r="D814" s="116"/>
    </row>
    <row r="815" spans="1:4" ht="12.75">
      <c r="A815" s="115"/>
      <c r="B815" s="116"/>
      <c r="C815" s="115"/>
      <c r="D815" s="116"/>
    </row>
    <row r="816" spans="1:4" ht="12.75">
      <c r="A816" s="115"/>
      <c r="B816" s="116"/>
      <c r="C816" s="115"/>
      <c r="D816" s="116"/>
    </row>
    <row r="817" spans="1:4" ht="12.75">
      <c r="A817" s="115"/>
      <c r="B817" s="116"/>
      <c r="C817" s="115"/>
      <c r="D817" s="116"/>
    </row>
    <row r="818" spans="1:4" ht="12.75">
      <c r="A818" s="115"/>
      <c r="B818" s="116"/>
      <c r="C818" s="115"/>
      <c r="D818" s="116"/>
    </row>
    <row r="819" spans="1:4" ht="12.75">
      <c r="A819" s="115"/>
      <c r="B819" s="116"/>
      <c r="C819" s="115"/>
      <c r="D819" s="116"/>
    </row>
    <row r="820" spans="1:4" ht="12.75">
      <c r="A820" s="115"/>
      <c r="B820" s="116"/>
      <c r="C820" s="115"/>
      <c r="D820" s="116"/>
    </row>
    <row r="821" spans="1:4" ht="12.75">
      <c r="A821" s="115"/>
      <c r="B821" s="116"/>
      <c r="C821" s="115"/>
      <c r="D821" s="116"/>
    </row>
    <row r="822" spans="1:4" ht="12.75">
      <c r="A822" s="115"/>
      <c r="B822" s="116"/>
      <c r="C822" s="115"/>
      <c r="D822" s="116"/>
    </row>
    <row r="823" spans="1:4" ht="12.75">
      <c r="A823" s="115"/>
      <c r="B823" s="116"/>
      <c r="C823" s="115"/>
      <c r="D823" s="116"/>
    </row>
    <row r="824" spans="1:4" ht="12.75">
      <c r="A824" s="115"/>
      <c r="B824" s="116"/>
      <c r="C824" s="115"/>
      <c r="D824" s="116"/>
    </row>
    <row r="825" spans="1:4" ht="12.75">
      <c r="A825" s="115"/>
      <c r="B825" s="116"/>
      <c r="C825" s="115"/>
      <c r="D825" s="116"/>
    </row>
    <row r="826" spans="1:4" ht="12.75">
      <c r="A826" s="115"/>
      <c r="B826" s="116"/>
      <c r="C826" s="115"/>
      <c r="D826" s="116"/>
    </row>
    <row r="827" spans="1:4" ht="12.75">
      <c r="A827" s="115"/>
      <c r="B827" s="116"/>
      <c r="C827" s="115"/>
      <c r="D827" s="116"/>
    </row>
    <row r="828" spans="1:4" ht="12.75">
      <c r="A828" s="115"/>
      <c r="B828" s="116"/>
      <c r="C828" s="115"/>
      <c r="D828" s="116"/>
    </row>
    <row r="829" spans="1:4" ht="12.75">
      <c r="A829" s="115"/>
      <c r="B829" s="116"/>
      <c r="C829" s="115"/>
      <c r="D829" s="116"/>
    </row>
    <row r="830" spans="1:4" ht="12.75">
      <c r="A830" s="115"/>
      <c r="B830" s="116"/>
      <c r="C830" s="115"/>
      <c r="D830" s="116"/>
    </row>
    <row r="831" spans="1:4" ht="12.75">
      <c r="A831" s="115"/>
      <c r="B831" s="116"/>
      <c r="C831" s="115"/>
      <c r="D831" s="116"/>
    </row>
    <row r="832" spans="1:4" ht="12.75">
      <c r="A832" s="115"/>
      <c r="B832" s="116"/>
      <c r="C832" s="115"/>
      <c r="D832" s="116"/>
    </row>
  </sheetData>
  <sheetProtection/>
  <mergeCells count="7">
    <mergeCell ref="A9:E9"/>
    <mergeCell ref="B1:F1"/>
    <mergeCell ref="B2:F2"/>
    <mergeCell ref="A3:F3"/>
    <mergeCell ref="A4:F4"/>
    <mergeCell ref="A5:F5"/>
    <mergeCell ref="A6:F6"/>
  </mergeCells>
  <printOptions/>
  <pageMargins left="0.43" right="0.38" top="0.42" bottom="0.51" header="0.5" footer="0.5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833"/>
  <sheetViews>
    <sheetView zoomScalePageLayoutView="0" workbookViewId="0" topLeftCell="A25">
      <selection activeCell="H9" sqref="H9"/>
    </sheetView>
  </sheetViews>
  <sheetFormatPr defaultColWidth="9.00390625" defaultRowHeight="12.75"/>
  <cols>
    <col min="1" max="1" width="5.00390625" style="70" customWidth="1"/>
    <col min="2" max="2" width="6.00390625" style="3" customWidth="1"/>
    <col min="3" max="3" width="7.75390625" style="70" customWidth="1"/>
    <col min="4" max="4" width="73.875" style="3" customWidth="1"/>
    <col min="5" max="6" width="17.125" style="4" customWidth="1"/>
    <col min="7" max="16384" width="9.125" style="4" customWidth="1"/>
  </cols>
  <sheetData>
    <row r="1" spans="1:6" ht="15">
      <c r="A1" s="43"/>
      <c r="B1" s="428" t="s">
        <v>822</v>
      </c>
      <c r="C1" s="431"/>
      <c r="D1" s="431"/>
      <c r="E1" s="431"/>
      <c r="F1" s="431"/>
    </row>
    <row r="2" spans="1:6" ht="15">
      <c r="A2" s="43"/>
      <c r="B2" s="428" t="s">
        <v>81</v>
      </c>
      <c r="C2" s="431"/>
      <c r="D2" s="431"/>
      <c r="E2" s="431"/>
      <c r="F2" s="431"/>
    </row>
    <row r="3" spans="1:6" ht="15">
      <c r="A3" s="428" t="s">
        <v>80</v>
      </c>
      <c r="B3" s="429"/>
      <c r="C3" s="431"/>
      <c r="D3" s="431"/>
      <c r="E3" s="431"/>
      <c r="F3" s="431"/>
    </row>
    <row r="4" spans="1:6" ht="15.75" customHeight="1">
      <c r="A4" s="428" t="s">
        <v>775</v>
      </c>
      <c r="B4" s="428"/>
      <c r="C4" s="431"/>
      <c r="D4" s="431"/>
      <c r="E4" s="431"/>
      <c r="F4" s="431"/>
    </row>
    <row r="5" spans="1:6" ht="15.75" customHeight="1">
      <c r="A5" s="428" t="s">
        <v>776</v>
      </c>
      <c r="B5" s="428"/>
      <c r="C5" s="431"/>
      <c r="D5" s="431"/>
      <c r="E5" s="431"/>
      <c r="F5" s="431"/>
    </row>
    <row r="6" spans="1:6" ht="15">
      <c r="A6" s="428" t="s">
        <v>757</v>
      </c>
      <c r="B6" s="428"/>
      <c r="C6" s="431"/>
      <c r="D6" s="431"/>
      <c r="E6" s="431"/>
      <c r="F6" s="431"/>
    </row>
    <row r="7" spans="4:6" ht="19.5" customHeight="1">
      <c r="D7" s="11"/>
      <c r="E7" s="12"/>
      <c r="F7" s="12"/>
    </row>
    <row r="8" spans="4:6" ht="19.5" customHeight="1">
      <c r="D8" s="11"/>
      <c r="E8" s="12"/>
      <c r="F8" s="12"/>
    </row>
    <row r="9" spans="1:6" s="6" customFormat="1" ht="43.5" customHeight="1">
      <c r="A9" s="482" t="s">
        <v>837</v>
      </c>
      <c r="B9" s="482"/>
      <c r="C9" s="482"/>
      <c r="D9" s="482"/>
      <c r="E9" s="482"/>
      <c r="F9" s="431"/>
    </row>
    <row r="10" spans="5:6" ht="19.5" customHeight="1">
      <c r="E10" s="10"/>
      <c r="F10" s="10" t="s">
        <v>79</v>
      </c>
    </row>
    <row r="11" spans="1:6" s="76" customFormat="1" ht="48.75" customHeight="1">
      <c r="A11" s="71" t="s">
        <v>307</v>
      </c>
      <c r="B11" s="72" t="s">
        <v>308</v>
      </c>
      <c r="C11" s="73" t="s">
        <v>309</v>
      </c>
      <c r="D11" s="74"/>
      <c r="E11" s="75" t="s">
        <v>818</v>
      </c>
      <c r="F11" s="75" t="s">
        <v>819</v>
      </c>
    </row>
    <row r="12" spans="1:6" s="82" customFormat="1" ht="12">
      <c r="A12" s="77">
        <v>1</v>
      </c>
      <c r="B12" s="78" t="s">
        <v>310</v>
      </c>
      <c r="C12" s="79">
        <v>3</v>
      </c>
      <c r="D12" s="80" t="s">
        <v>368</v>
      </c>
      <c r="E12" s="81">
        <v>5</v>
      </c>
      <c r="F12" s="81">
        <v>5</v>
      </c>
    </row>
    <row r="13" spans="1:6" s="86" customFormat="1" ht="15">
      <c r="A13" s="83" t="s">
        <v>193</v>
      </c>
      <c r="B13" s="84" t="s">
        <v>369</v>
      </c>
      <c r="C13" s="84"/>
      <c r="D13" s="85" t="s">
        <v>311</v>
      </c>
      <c r="E13" s="118">
        <f>E14+E15+E16+E17+E18+E19</f>
        <v>106869.33449000001</v>
      </c>
      <c r="F13" s="118">
        <f>F14+F15+F16+F17+F18+F19</f>
        <v>65900.83449</v>
      </c>
    </row>
    <row r="14" spans="1:6" s="86" customFormat="1" ht="35.25" customHeight="1">
      <c r="A14" s="83"/>
      <c r="B14" s="87" t="s">
        <v>369</v>
      </c>
      <c r="C14" s="87" t="s">
        <v>370</v>
      </c>
      <c r="D14" s="88" t="s">
        <v>312</v>
      </c>
      <c r="E14" s="119">
        <f>' разделы пр 7 '!G14</f>
        <v>3749.908</v>
      </c>
      <c r="F14" s="119">
        <f>'раздел 7.1'!H14</f>
        <v>3749.908</v>
      </c>
    </row>
    <row r="15" spans="1:6" s="7" customFormat="1" ht="45">
      <c r="A15" s="89"/>
      <c r="B15" s="90" t="s">
        <v>369</v>
      </c>
      <c r="C15" s="90" t="s">
        <v>371</v>
      </c>
      <c r="D15" s="88" t="s">
        <v>351</v>
      </c>
      <c r="E15" s="119">
        <f>'раздел 7.1'!G18</f>
        <v>1779.213</v>
      </c>
      <c r="F15" s="119">
        <f>'раздел 7.1'!H18</f>
        <v>1779.213</v>
      </c>
    </row>
    <row r="16" spans="1:6" s="7" customFormat="1" ht="48.75" customHeight="1">
      <c r="A16" s="89"/>
      <c r="B16" s="90" t="s">
        <v>369</v>
      </c>
      <c r="C16" s="90" t="s">
        <v>372</v>
      </c>
      <c r="D16" s="88" t="s">
        <v>313</v>
      </c>
      <c r="E16" s="120">
        <f>'раздел 7.1'!G22</f>
        <v>29994.189</v>
      </c>
      <c r="F16" s="120">
        <f>'раздел 7.1'!H22</f>
        <v>29994.189</v>
      </c>
    </row>
    <row r="17" spans="1:6" s="7" customFormat="1" ht="31.5" customHeight="1">
      <c r="A17" s="89"/>
      <c r="B17" s="90" t="s">
        <v>369</v>
      </c>
      <c r="C17" s="90" t="s">
        <v>107</v>
      </c>
      <c r="D17" s="88" t="s">
        <v>197</v>
      </c>
      <c r="E17" s="120">
        <f>'раздел 7.1'!G46</f>
        <v>10239.161</v>
      </c>
      <c r="F17" s="120">
        <f>'раздел 7.1'!H46</f>
        <v>10239.161</v>
      </c>
    </row>
    <row r="18" spans="1:6" s="7" customFormat="1" ht="15">
      <c r="A18" s="89"/>
      <c r="B18" s="90" t="s">
        <v>369</v>
      </c>
      <c r="C18" s="90" t="s">
        <v>344</v>
      </c>
      <c r="D18" s="88" t="s">
        <v>144</v>
      </c>
      <c r="E18" s="120">
        <f>'раздел 7.1'!G50</f>
        <v>500</v>
      </c>
      <c r="F18" s="120">
        <f>'раздел 7.1'!H50</f>
        <v>500</v>
      </c>
    </row>
    <row r="19" spans="1:6" s="7" customFormat="1" ht="15">
      <c r="A19" s="89"/>
      <c r="B19" s="90" t="s">
        <v>369</v>
      </c>
      <c r="C19" s="90" t="s">
        <v>300</v>
      </c>
      <c r="D19" s="88" t="s">
        <v>145</v>
      </c>
      <c r="E19" s="120">
        <f>'раздел 7.1'!G54</f>
        <v>60606.86349</v>
      </c>
      <c r="F19" s="120">
        <f>'раздел 7.1'!H54</f>
        <v>19638.36349</v>
      </c>
    </row>
    <row r="20" spans="1:6" s="92" customFormat="1" ht="15">
      <c r="A20" s="83">
        <v>2</v>
      </c>
      <c r="B20" s="84" t="s">
        <v>370</v>
      </c>
      <c r="C20" s="84"/>
      <c r="D20" s="51" t="s">
        <v>109</v>
      </c>
      <c r="E20" s="118">
        <f>E21</f>
        <v>398.79999999999995</v>
      </c>
      <c r="F20" s="118">
        <f>F21</f>
        <v>398.79999999999995</v>
      </c>
    </row>
    <row r="21" spans="1:6" s="8" customFormat="1" ht="15" customHeight="1">
      <c r="A21" s="89"/>
      <c r="B21" s="90" t="s">
        <v>370</v>
      </c>
      <c r="C21" s="90" t="s">
        <v>371</v>
      </c>
      <c r="D21" s="88" t="s">
        <v>146</v>
      </c>
      <c r="E21" s="119">
        <f>'раздел 7.1'!G99</f>
        <v>398.79999999999995</v>
      </c>
      <c r="F21" s="119">
        <f>'раздел 7.1'!H99</f>
        <v>398.79999999999995</v>
      </c>
    </row>
    <row r="22" spans="1:6" s="86" customFormat="1" ht="15">
      <c r="A22" s="83" t="s">
        <v>130</v>
      </c>
      <c r="B22" s="84" t="s">
        <v>371</v>
      </c>
      <c r="C22" s="84"/>
      <c r="D22" s="51" t="s">
        <v>110</v>
      </c>
      <c r="E22" s="118">
        <f>E23+E24+E25</f>
        <v>4778.45</v>
      </c>
      <c r="F22" s="118">
        <f>F23+F24+F25</f>
        <v>4778.45</v>
      </c>
    </row>
    <row r="23" spans="1:6" s="86" customFormat="1" ht="15">
      <c r="A23" s="83"/>
      <c r="B23" s="87" t="s">
        <v>371</v>
      </c>
      <c r="C23" s="87" t="s">
        <v>372</v>
      </c>
      <c r="D23" s="93" t="s">
        <v>314</v>
      </c>
      <c r="E23" s="120">
        <f>'раздел 7.1'!G107</f>
        <v>340.7</v>
      </c>
      <c r="F23" s="120">
        <f>'раздел 7.1'!H107</f>
        <v>340.7</v>
      </c>
    </row>
    <row r="24" spans="1:6" s="86" customFormat="1" ht="31.5" customHeight="1">
      <c r="A24" s="89"/>
      <c r="B24" s="90" t="s">
        <v>371</v>
      </c>
      <c r="C24" s="90" t="s">
        <v>111</v>
      </c>
      <c r="D24" s="94" t="s">
        <v>315</v>
      </c>
      <c r="E24" s="120">
        <f>'раздел 7.1'!G113</f>
        <v>4237.75</v>
      </c>
      <c r="F24" s="120">
        <f>'раздел 7.1'!H113</f>
        <v>4237.75</v>
      </c>
    </row>
    <row r="25" spans="1:6" s="86" customFormat="1" ht="29.25" customHeight="1">
      <c r="A25" s="89"/>
      <c r="B25" s="90" t="s">
        <v>371</v>
      </c>
      <c r="C25" s="90" t="s">
        <v>397</v>
      </c>
      <c r="D25" s="94" t="s">
        <v>316</v>
      </c>
      <c r="E25" s="120">
        <f>'раздел 7.1'!G121</f>
        <v>200</v>
      </c>
      <c r="F25" s="120">
        <f>'раздел 7.1'!H121</f>
        <v>200</v>
      </c>
    </row>
    <row r="26" spans="1:6" s="7" customFormat="1" ht="14.25">
      <c r="A26" s="83" t="s">
        <v>353</v>
      </c>
      <c r="B26" s="84" t="s">
        <v>372</v>
      </c>
      <c r="C26" s="84"/>
      <c r="D26" s="51" t="s">
        <v>136</v>
      </c>
      <c r="E26" s="118">
        <f>E27+E28</f>
        <v>3084</v>
      </c>
      <c r="F26" s="118">
        <f>F27+F28</f>
        <v>3084</v>
      </c>
    </row>
    <row r="27" spans="1:6" s="92" customFormat="1" ht="15">
      <c r="A27" s="89"/>
      <c r="B27" s="90" t="s">
        <v>372</v>
      </c>
      <c r="C27" s="90" t="s">
        <v>111</v>
      </c>
      <c r="D27" s="88" t="s">
        <v>317</v>
      </c>
      <c r="E27" s="120">
        <f>'раздел 7.1'!G131</f>
        <v>3000</v>
      </c>
      <c r="F27" s="120">
        <f>'раздел 7.1'!H131</f>
        <v>3000</v>
      </c>
    </row>
    <row r="28" spans="1:6" s="92" customFormat="1" ht="15">
      <c r="A28" s="89"/>
      <c r="B28" s="90" t="s">
        <v>372</v>
      </c>
      <c r="C28" s="90" t="s">
        <v>816</v>
      </c>
      <c r="D28" s="88" t="s">
        <v>801</v>
      </c>
      <c r="E28" s="120">
        <f>'раздел 7.1'!G135</f>
        <v>84</v>
      </c>
      <c r="F28" s="120">
        <f>'раздел 7.1'!H135</f>
        <v>84</v>
      </c>
    </row>
    <row r="29" spans="1:6" s="86" customFormat="1" ht="15">
      <c r="A29" s="83" t="s">
        <v>355</v>
      </c>
      <c r="B29" s="84" t="s">
        <v>137</v>
      </c>
      <c r="C29" s="84"/>
      <c r="D29" s="95" t="s">
        <v>138</v>
      </c>
      <c r="E29" s="118">
        <f>E30+E31+E32</f>
        <v>4600.5</v>
      </c>
      <c r="F29" s="118">
        <f>F30+F31+F32</f>
        <v>4600.5</v>
      </c>
    </row>
    <row r="30" spans="1:6" s="86" customFormat="1" ht="15">
      <c r="A30" s="89"/>
      <c r="B30" s="90" t="s">
        <v>137</v>
      </c>
      <c r="C30" s="90" t="s">
        <v>369</v>
      </c>
      <c r="D30" s="88" t="s">
        <v>393</v>
      </c>
      <c r="E30" s="119">
        <f>'раздел 7.1'!G142</f>
        <v>1570</v>
      </c>
      <c r="F30" s="119">
        <f>'раздел 7.1'!H142</f>
        <v>1570</v>
      </c>
    </row>
    <row r="31" spans="1:6" s="86" customFormat="1" ht="15">
      <c r="A31" s="89"/>
      <c r="B31" s="90" t="s">
        <v>137</v>
      </c>
      <c r="C31" s="90" t="s">
        <v>370</v>
      </c>
      <c r="D31" s="96" t="s">
        <v>90</v>
      </c>
      <c r="E31" s="119">
        <f>'раздел 7.1'!G149</f>
        <v>30.5</v>
      </c>
      <c r="F31" s="119">
        <f>'раздел 7.1'!H149</f>
        <v>30.5</v>
      </c>
    </row>
    <row r="32" spans="1:6" s="86" customFormat="1" ht="15">
      <c r="A32" s="89"/>
      <c r="B32" s="90" t="s">
        <v>137</v>
      </c>
      <c r="C32" s="90" t="s">
        <v>371</v>
      </c>
      <c r="D32" s="96" t="s">
        <v>92</v>
      </c>
      <c r="E32" s="119">
        <f>'раздел 7.1'!G154</f>
        <v>3000</v>
      </c>
      <c r="F32" s="119">
        <f>'раздел 7.1'!H154</f>
        <v>3000</v>
      </c>
    </row>
    <row r="33" spans="1:6" s="97" customFormat="1" ht="14.25">
      <c r="A33" s="83" t="s">
        <v>356</v>
      </c>
      <c r="B33" s="84" t="s">
        <v>108</v>
      </c>
      <c r="C33" s="84"/>
      <c r="D33" s="51" t="s">
        <v>139</v>
      </c>
      <c r="E33" s="118">
        <f>E34+E35+E36+E37</f>
        <v>198625.67766</v>
      </c>
      <c r="F33" s="118">
        <f>F34+F35+F36+F37</f>
        <v>196330.09396000003</v>
      </c>
    </row>
    <row r="34" spans="1:6" s="8" customFormat="1" ht="15">
      <c r="A34" s="89"/>
      <c r="B34" s="90" t="s">
        <v>108</v>
      </c>
      <c r="C34" s="90" t="s">
        <v>369</v>
      </c>
      <c r="D34" s="88" t="s">
        <v>364</v>
      </c>
      <c r="E34" s="119">
        <f>'раздел 7.1'!G161</f>
        <v>79435.87766</v>
      </c>
      <c r="F34" s="119">
        <f>'раздел 7.1'!H161</f>
        <v>79435.87766000001</v>
      </c>
    </row>
    <row r="35" spans="1:6" s="8" customFormat="1" ht="15">
      <c r="A35" s="89"/>
      <c r="B35" s="90" t="s">
        <v>108</v>
      </c>
      <c r="C35" s="90" t="s">
        <v>370</v>
      </c>
      <c r="D35" s="88" t="s">
        <v>360</v>
      </c>
      <c r="E35" s="119">
        <f>'раздел 7.1'!G174</f>
        <v>117822.8</v>
      </c>
      <c r="F35" s="119">
        <f>'раздел 7.1'!H174</f>
        <v>115527.2163</v>
      </c>
    </row>
    <row r="36" spans="1:6" s="8" customFormat="1" ht="15">
      <c r="A36" s="89"/>
      <c r="B36" s="90" t="s">
        <v>108</v>
      </c>
      <c r="C36" s="90" t="s">
        <v>108</v>
      </c>
      <c r="D36" s="88" t="s">
        <v>863</v>
      </c>
      <c r="E36" s="119">
        <f>'раздел 7.1'!G190</f>
        <v>600</v>
      </c>
      <c r="F36" s="119">
        <f>'раздел 7.1'!H190</f>
        <v>600</v>
      </c>
    </row>
    <row r="37" spans="1:6" s="98" customFormat="1" ht="15">
      <c r="A37" s="89"/>
      <c r="B37" s="90" t="s">
        <v>108</v>
      </c>
      <c r="C37" s="90" t="s">
        <v>111</v>
      </c>
      <c r="D37" s="88" t="s">
        <v>94</v>
      </c>
      <c r="E37" s="119">
        <f>'раздел 7.1'!G196</f>
        <v>767</v>
      </c>
      <c r="F37" s="119">
        <f>'раздел 7.1'!H196</f>
        <v>767</v>
      </c>
    </row>
    <row r="38" spans="1:6" s="8" customFormat="1" ht="14.25">
      <c r="A38" s="83" t="s">
        <v>359</v>
      </c>
      <c r="B38" s="84" t="s">
        <v>140</v>
      </c>
      <c r="C38" s="84"/>
      <c r="D38" s="51" t="s">
        <v>447</v>
      </c>
      <c r="E38" s="118">
        <f>E39+E40</f>
        <v>10857.505</v>
      </c>
      <c r="F38" s="118">
        <f>F39+F40</f>
        <v>10857.505</v>
      </c>
    </row>
    <row r="39" spans="1:6" s="8" customFormat="1" ht="15">
      <c r="A39" s="89"/>
      <c r="B39" s="90" t="s">
        <v>140</v>
      </c>
      <c r="C39" s="90" t="s">
        <v>369</v>
      </c>
      <c r="D39" s="99" t="s">
        <v>96</v>
      </c>
      <c r="E39" s="119">
        <f>'раздел 7.1'!G214</f>
        <v>1400</v>
      </c>
      <c r="F39" s="119">
        <f>'раздел 7.1'!H214</f>
        <v>1400</v>
      </c>
    </row>
    <row r="40" spans="1:6" s="8" customFormat="1" ht="15">
      <c r="A40" s="89"/>
      <c r="B40" s="90" t="s">
        <v>140</v>
      </c>
      <c r="C40" s="90" t="s">
        <v>372</v>
      </c>
      <c r="D40" s="100" t="s">
        <v>301</v>
      </c>
      <c r="E40" s="119">
        <f>'раздел 7.1'!G220</f>
        <v>9457.505</v>
      </c>
      <c r="F40" s="119">
        <f>'раздел 7.1'!H220</f>
        <v>9457.505</v>
      </c>
    </row>
    <row r="41" spans="1:6" s="8" customFormat="1" ht="14.25">
      <c r="A41" s="83" t="s">
        <v>363</v>
      </c>
      <c r="B41" s="84" t="s">
        <v>367</v>
      </c>
      <c r="C41" s="84"/>
      <c r="D41" s="52" t="s">
        <v>78</v>
      </c>
      <c r="E41" s="118">
        <f>E42+E43+E44+E45</f>
        <v>40330.162</v>
      </c>
      <c r="F41" s="118">
        <f>F42+F43+F44+F45</f>
        <v>34711.862</v>
      </c>
    </row>
    <row r="42" spans="1:6" s="8" customFormat="1" ht="15">
      <c r="A42" s="89"/>
      <c r="B42" s="90" t="s">
        <v>367</v>
      </c>
      <c r="C42" s="90" t="s">
        <v>369</v>
      </c>
      <c r="D42" s="99" t="s">
        <v>99</v>
      </c>
      <c r="E42" s="119">
        <f>'раздел 7.1'!G227</f>
        <v>2476.262</v>
      </c>
      <c r="F42" s="119">
        <f>'раздел 7.1'!H227</f>
        <v>2476.262</v>
      </c>
    </row>
    <row r="43" spans="1:6" s="8" customFormat="1" ht="15">
      <c r="A43" s="89"/>
      <c r="B43" s="90" t="s">
        <v>367</v>
      </c>
      <c r="C43" s="90" t="s">
        <v>371</v>
      </c>
      <c r="D43" s="99" t="s">
        <v>425</v>
      </c>
      <c r="E43" s="119">
        <f>'раздел 7.1'!G232</f>
        <v>9877</v>
      </c>
      <c r="F43" s="119">
        <f>'раздел 7.1'!H232</f>
        <v>9877</v>
      </c>
    </row>
    <row r="44" spans="1:6" s="8" customFormat="1" ht="15">
      <c r="A44" s="89"/>
      <c r="B44" s="90" t="s">
        <v>367</v>
      </c>
      <c r="C44" s="90" t="s">
        <v>372</v>
      </c>
      <c r="D44" s="99" t="s">
        <v>127</v>
      </c>
      <c r="E44" s="119">
        <f>'раздел 7.1'!G238</f>
        <v>26749.899999999998</v>
      </c>
      <c r="F44" s="119">
        <f>'раздел 7.1'!H238</f>
        <v>21131.6</v>
      </c>
    </row>
    <row r="45" spans="1:6" s="98" customFormat="1" ht="15" customHeight="1">
      <c r="A45" s="89"/>
      <c r="B45" s="90" t="s">
        <v>367</v>
      </c>
      <c r="C45" s="90" t="s">
        <v>107</v>
      </c>
      <c r="D45" s="99" t="s">
        <v>129</v>
      </c>
      <c r="E45" s="119">
        <f>'раздел 7.1'!G256</f>
        <v>1227</v>
      </c>
      <c r="F45" s="119">
        <f>'раздел 7.1'!H256</f>
        <v>1227</v>
      </c>
    </row>
    <row r="46" spans="1:6" s="98" customFormat="1" ht="15" customHeight="1">
      <c r="A46" s="101" t="s">
        <v>366</v>
      </c>
      <c r="B46" s="84" t="s">
        <v>344</v>
      </c>
      <c r="C46" s="84"/>
      <c r="D46" s="51" t="s">
        <v>98</v>
      </c>
      <c r="E46" s="121">
        <f>E47</f>
        <v>500</v>
      </c>
      <c r="F46" s="121">
        <f>F47</f>
        <v>500</v>
      </c>
    </row>
    <row r="47" spans="1:6" s="98" customFormat="1" ht="16.5" customHeight="1">
      <c r="A47" s="101"/>
      <c r="B47" s="90" t="s">
        <v>344</v>
      </c>
      <c r="C47" s="90" t="s">
        <v>369</v>
      </c>
      <c r="D47" s="99" t="s">
        <v>318</v>
      </c>
      <c r="E47" s="119">
        <f>'раздел 7.1'!G270</f>
        <v>500</v>
      </c>
      <c r="F47" s="119">
        <f>'раздел 7.1'!H270</f>
        <v>500</v>
      </c>
    </row>
    <row r="48" spans="1:6" s="98" customFormat="1" ht="15" customHeight="1" hidden="1">
      <c r="A48" s="101" t="s">
        <v>302</v>
      </c>
      <c r="B48" s="102" t="s">
        <v>300</v>
      </c>
      <c r="C48" s="90"/>
      <c r="D48" s="103" t="s">
        <v>319</v>
      </c>
      <c r="E48" s="119">
        <v>0</v>
      </c>
      <c r="F48" s="119">
        <v>0</v>
      </c>
    </row>
    <row r="49" spans="1:6" s="372" customFormat="1" ht="31.5" customHeight="1">
      <c r="A49" s="101" t="s">
        <v>302</v>
      </c>
      <c r="B49" s="483" t="s">
        <v>821</v>
      </c>
      <c r="C49" s="484"/>
      <c r="D49" s="485"/>
      <c r="E49" s="119">
        <v>3072.47</v>
      </c>
      <c r="F49" s="119">
        <f>'раздел 7.1'!H275</f>
        <v>6134.86</v>
      </c>
    </row>
    <row r="50" spans="1:6" s="98" customFormat="1" ht="15" customHeight="1">
      <c r="A50" s="83"/>
      <c r="B50" s="486"/>
      <c r="C50" s="487"/>
      <c r="D50" s="51" t="s">
        <v>320</v>
      </c>
      <c r="E50" s="122">
        <f>E13+E20+E22+E26+E29+E33+E38+E41+E46+E49</f>
        <v>373116.89914999995</v>
      </c>
      <c r="F50" s="122">
        <f>F13+F20+F22+F26+F29+F33+F38+F41+F46+F49</f>
        <v>327296.90545</v>
      </c>
    </row>
    <row r="51" spans="1:6" ht="12.75">
      <c r="A51" s="104"/>
      <c r="B51" s="105"/>
      <c r="C51" s="105"/>
      <c r="D51" s="106"/>
      <c r="E51" s="6"/>
      <c r="F51" s="6"/>
    </row>
    <row r="52" spans="1:6" ht="12.75">
      <c r="A52" s="104"/>
      <c r="B52" s="105"/>
      <c r="C52" s="105"/>
      <c r="D52" s="107"/>
      <c r="E52" s="6"/>
      <c r="F52" s="6"/>
    </row>
    <row r="53" spans="1:6" ht="12.75">
      <c r="A53" s="104"/>
      <c r="B53" s="105"/>
      <c r="C53" s="105"/>
      <c r="D53" s="108"/>
      <c r="E53" s="6"/>
      <c r="F53" s="6"/>
    </row>
    <row r="54" spans="1:6" ht="12.75">
      <c r="A54" s="104"/>
      <c r="B54" s="105"/>
      <c r="C54" s="105"/>
      <c r="D54" s="106"/>
      <c r="E54" s="6"/>
      <c r="F54" s="6"/>
    </row>
    <row r="55" spans="1:6" ht="12.75">
      <c r="A55" s="104"/>
      <c r="B55" s="105"/>
      <c r="C55" s="104"/>
      <c r="D55" s="106"/>
      <c r="E55" s="6"/>
      <c r="F55" s="6"/>
    </row>
    <row r="56" spans="1:6" ht="12.75">
      <c r="A56" s="104"/>
      <c r="B56" s="105"/>
      <c r="C56" s="104"/>
      <c r="D56" s="106"/>
      <c r="E56" s="6"/>
      <c r="F56" s="6"/>
    </row>
    <row r="57" spans="1:6" ht="12.75">
      <c r="A57" s="104"/>
      <c r="B57" s="105"/>
      <c r="C57" s="104"/>
      <c r="D57" s="106"/>
      <c r="E57" s="109"/>
      <c r="F57" s="109"/>
    </row>
    <row r="58" spans="1:6" ht="12.75">
      <c r="A58" s="104"/>
      <c r="B58" s="105"/>
      <c r="C58" s="104"/>
      <c r="D58" s="106"/>
      <c r="E58" s="6"/>
      <c r="F58" s="6"/>
    </row>
    <row r="59" spans="1:6" ht="12.75">
      <c r="A59" s="104"/>
      <c r="B59" s="105"/>
      <c r="C59" s="104"/>
      <c r="D59" s="106"/>
      <c r="E59" s="6"/>
      <c r="F59" s="6"/>
    </row>
    <row r="60" spans="1:6" ht="12.75">
      <c r="A60" s="104"/>
      <c r="B60" s="105"/>
      <c r="C60" s="104"/>
      <c r="D60" s="106"/>
      <c r="E60" s="6"/>
      <c r="F60" s="6"/>
    </row>
    <row r="61" spans="1:6" ht="12.75">
      <c r="A61" s="104"/>
      <c r="B61" s="105"/>
      <c r="C61" s="105"/>
      <c r="D61" s="106"/>
      <c r="E61" s="6"/>
      <c r="F61" s="6"/>
    </row>
    <row r="62" spans="1:6" s="113" customFormat="1" ht="12.75">
      <c r="A62" s="110"/>
      <c r="B62" s="111"/>
      <c r="C62" s="111"/>
      <c r="D62" s="108"/>
      <c r="E62" s="112"/>
      <c r="F62" s="112"/>
    </row>
    <row r="63" spans="1:6" s="113" customFormat="1" ht="12.75" hidden="1">
      <c r="A63" s="110"/>
      <c r="B63" s="111"/>
      <c r="C63" s="111"/>
      <c r="D63" s="108"/>
      <c r="E63" s="112"/>
      <c r="F63" s="112"/>
    </row>
    <row r="64" spans="1:6" s="113" customFormat="1" ht="12.75">
      <c r="A64" s="110"/>
      <c r="B64" s="111"/>
      <c r="C64" s="111"/>
      <c r="D64" s="108"/>
      <c r="E64" s="112"/>
      <c r="F64" s="112"/>
    </row>
    <row r="65" spans="1:6" s="113" customFormat="1" ht="12.75">
      <c r="A65" s="104"/>
      <c r="B65" s="105"/>
      <c r="C65" s="105"/>
      <c r="D65" s="106"/>
      <c r="E65" s="112"/>
      <c r="F65" s="112"/>
    </row>
    <row r="66" spans="1:6" s="113" customFormat="1" ht="12.75">
      <c r="A66" s="110"/>
      <c r="B66" s="111"/>
      <c r="C66" s="111"/>
      <c r="D66" s="108"/>
      <c r="E66" s="112"/>
      <c r="F66" s="112"/>
    </row>
    <row r="67" spans="1:6" ht="12.75">
      <c r="A67" s="104"/>
      <c r="B67" s="105"/>
      <c r="C67" s="105"/>
      <c r="D67" s="106"/>
      <c r="E67" s="6"/>
      <c r="F67" s="6"/>
    </row>
    <row r="68" spans="1:6" ht="12.75">
      <c r="A68" s="104"/>
      <c r="B68" s="105"/>
      <c r="C68" s="105"/>
      <c r="D68" s="106"/>
      <c r="E68" s="6"/>
      <c r="F68" s="6"/>
    </row>
    <row r="69" spans="1:6" ht="12.75">
      <c r="A69" s="104"/>
      <c r="B69" s="105"/>
      <c r="C69" s="105"/>
      <c r="D69" s="106"/>
      <c r="E69" s="6"/>
      <c r="F69" s="6"/>
    </row>
    <row r="70" spans="1:6" ht="12.75">
      <c r="A70" s="104"/>
      <c r="B70" s="105"/>
      <c r="C70" s="104"/>
      <c r="D70" s="106"/>
      <c r="E70" s="6"/>
      <c r="F70" s="6"/>
    </row>
    <row r="71" spans="1:6" ht="12.75">
      <c r="A71" s="104"/>
      <c r="B71" s="105"/>
      <c r="C71" s="104"/>
      <c r="D71" s="106"/>
      <c r="E71" s="6"/>
      <c r="F71" s="6"/>
    </row>
    <row r="72" spans="1:6" ht="12.75" hidden="1">
      <c r="A72" s="104"/>
      <c r="B72" s="105"/>
      <c r="C72" s="104">
        <v>3004</v>
      </c>
      <c r="D72" s="106" t="s">
        <v>321</v>
      </c>
      <c r="E72" s="6"/>
      <c r="F72" s="6"/>
    </row>
    <row r="73" spans="1:6" ht="12.75" hidden="1">
      <c r="A73" s="104"/>
      <c r="B73" s="105"/>
      <c r="C73" s="104">
        <v>3003</v>
      </c>
      <c r="D73" s="106" t="s">
        <v>66</v>
      </c>
      <c r="E73" s="6"/>
      <c r="F73" s="6"/>
    </row>
    <row r="74" spans="1:6" ht="14.25" customHeight="1">
      <c r="A74" s="104"/>
      <c r="B74" s="105"/>
      <c r="C74" s="104"/>
      <c r="D74" s="106"/>
      <c r="E74" s="6"/>
      <c r="F74" s="6"/>
    </row>
    <row r="75" spans="1:6" ht="12.75">
      <c r="A75" s="104"/>
      <c r="B75" s="105"/>
      <c r="C75" s="104"/>
      <c r="D75" s="106"/>
      <c r="E75" s="6"/>
      <c r="F75" s="6"/>
    </row>
    <row r="76" spans="1:6" ht="12.75">
      <c r="A76" s="104"/>
      <c r="B76" s="105"/>
      <c r="C76" s="104"/>
      <c r="D76" s="106"/>
      <c r="E76" s="6"/>
      <c r="F76" s="6"/>
    </row>
    <row r="77" spans="1:6" ht="12.75">
      <c r="A77" s="104"/>
      <c r="B77" s="105"/>
      <c r="C77" s="104"/>
      <c r="D77" s="106"/>
      <c r="E77" s="6"/>
      <c r="F77" s="6"/>
    </row>
    <row r="78" spans="1:6" ht="12.75">
      <c r="A78" s="104"/>
      <c r="B78" s="105"/>
      <c r="C78" s="104"/>
      <c r="D78" s="106"/>
      <c r="E78" s="6"/>
      <c r="F78" s="6"/>
    </row>
    <row r="79" spans="1:6" ht="12.75">
      <c r="A79" s="104"/>
      <c r="B79" s="105"/>
      <c r="C79" s="104"/>
      <c r="D79" s="106"/>
      <c r="E79" s="6"/>
      <c r="F79" s="6"/>
    </row>
    <row r="80" spans="1:6" ht="12.75" hidden="1">
      <c r="A80" s="104"/>
      <c r="B80" s="105"/>
      <c r="C80" s="104"/>
      <c r="D80" s="106"/>
      <c r="E80" s="6"/>
      <c r="F80" s="6"/>
    </row>
    <row r="81" spans="1:6" ht="12.75">
      <c r="A81" s="104"/>
      <c r="B81" s="105"/>
      <c r="C81" s="104"/>
      <c r="D81" s="108"/>
      <c r="E81" s="6"/>
      <c r="F81" s="6"/>
    </row>
    <row r="82" spans="1:6" ht="12.75">
      <c r="A82" s="104"/>
      <c r="B82" s="105"/>
      <c r="C82" s="104"/>
      <c r="D82" s="114"/>
      <c r="E82" s="6"/>
      <c r="F82" s="6"/>
    </row>
    <row r="83" spans="1:6" ht="12.75">
      <c r="A83" s="104"/>
      <c r="B83" s="105"/>
      <c r="C83" s="104"/>
      <c r="D83" s="106"/>
      <c r="E83" s="6"/>
      <c r="F83" s="6"/>
    </row>
    <row r="84" spans="1:6" ht="12.75">
      <c r="A84" s="104"/>
      <c r="B84" s="105"/>
      <c r="C84" s="104"/>
      <c r="D84" s="106"/>
      <c r="E84" s="6"/>
      <c r="F84" s="6"/>
    </row>
    <row r="85" spans="1:6" ht="39.75" customHeight="1">
      <c r="A85" s="104"/>
      <c r="B85" s="105"/>
      <c r="C85" s="104"/>
      <c r="D85" s="114"/>
      <c r="E85" s="6"/>
      <c r="F85" s="6"/>
    </row>
    <row r="86" spans="1:6" ht="12.75">
      <c r="A86" s="104"/>
      <c r="B86" s="105"/>
      <c r="C86" s="104"/>
      <c r="D86" s="114"/>
      <c r="E86" s="6"/>
      <c r="F86" s="6"/>
    </row>
    <row r="87" spans="1:6" ht="12.75">
      <c r="A87" s="104"/>
      <c r="B87" s="105"/>
      <c r="C87" s="104"/>
      <c r="D87" s="114"/>
      <c r="E87" s="6"/>
      <c r="F87" s="6"/>
    </row>
    <row r="88" spans="1:6" ht="12.75">
      <c r="A88" s="104"/>
      <c r="B88" s="105"/>
      <c r="C88" s="104"/>
      <c r="D88" s="114"/>
      <c r="E88" s="6"/>
      <c r="F88" s="6"/>
    </row>
    <row r="89" spans="1:6" ht="12.75">
      <c r="A89" s="104"/>
      <c r="B89" s="105"/>
      <c r="C89" s="104"/>
      <c r="D89" s="114"/>
      <c r="E89" s="6"/>
      <c r="F89" s="6"/>
    </row>
    <row r="90" spans="1:6" ht="12.75">
      <c r="A90" s="104"/>
      <c r="B90" s="105"/>
      <c r="C90" s="104"/>
      <c r="D90" s="114"/>
      <c r="E90" s="6"/>
      <c r="F90" s="6"/>
    </row>
    <row r="91" spans="1:6" ht="12.75">
      <c r="A91" s="104"/>
      <c r="B91" s="105"/>
      <c r="C91" s="104"/>
      <c r="D91" s="114"/>
      <c r="E91" s="6"/>
      <c r="F91" s="6"/>
    </row>
    <row r="92" spans="1:6" ht="12.75">
      <c r="A92" s="104"/>
      <c r="B92" s="105"/>
      <c r="C92" s="104"/>
      <c r="D92" s="114"/>
      <c r="E92" s="6"/>
      <c r="F92" s="6"/>
    </row>
    <row r="93" spans="1:6" ht="12.75">
      <c r="A93" s="104"/>
      <c r="B93" s="105"/>
      <c r="C93" s="104"/>
      <c r="D93" s="114"/>
      <c r="E93" s="6"/>
      <c r="F93" s="6"/>
    </row>
    <row r="94" spans="1:6" ht="12.75">
      <c r="A94" s="104"/>
      <c r="B94" s="105"/>
      <c r="C94" s="104"/>
      <c r="D94" s="114"/>
      <c r="E94" s="6"/>
      <c r="F94" s="6"/>
    </row>
    <row r="95" spans="1:6" ht="14.25" customHeight="1">
      <c r="A95" s="115"/>
      <c r="B95" s="116"/>
      <c r="C95" s="104"/>
      <c r="D95" s="114"/>
      <c r="E95" s="6"/>
      <c r="F95" s="6"/>
    </row>
    <row r="96" spans="1:6" ht="28.5" customHeight="1">
      <c r="A96" s="115"/>
      <c r="B96" s="116"/>
      <c r="C96" s="104"/>
      <c r="D96" s="114"/>
      <c r="E96" s="6"/>
      <c r="F96" s="6"/>
    </row>
    <row r="97" spans="1:6" ht="15" customHeight="1">
      <c r="A97" s="115"/>
      <c r="B97" s="116"/>
      <c r="C97" s="104"/>
      <c r="D97" s="114"/>
      <c r="E97" s="6"/>
      <c r="F97" s="6"/>
    </row>
    <row r="98" spans="1:6" s="113" customFormat="1" ht="12.75">
      <c r="A98" s="110"/>
      <c r="B98" s="111"/>
      <c r="C98" s="110"/>
      <c r="D98" s="108"/>
      <c r="E98" s="112"/>
      <c r="F98" s="112"/>
    </row>
    <row r="99" spans="1:6" s="113" customFormat="1" ht="12.75">
      <c r="A99" s="110"/>
      <c r="B99" s="111"/>
      <c r="C99" s="110"/>
      <c r="D99" s="108"/>
      <c r="E99" s="112"/>
      <c r="F99" s="112"/>
    </row>
    <row r="100" spans="1:6" ht="12.75">
      <c r="A100" s="104"/>
      <c r="B100" s="105"/>
      <c r="C100" s="104"/>
      <c r="D100" s="106"/>
      <c r="E100" s="6"/>
      <c r="F100" s="6"/>
    </row>
    <row r="101" spans="1:6" ht="12.75">
      <c r="A101" s="104"/>
      <c r="B101" s="105"/>
      <c r="C101" s="104"/>
      <c r="D101" s="106"/>
      <c r="E101" s="6"/>
      <c r="F101" s="6"/>
    </row>
    <row r="102" spans="1:6" ht="12.75">
      <c r="A102" s="104"/>
      <c r="B102" s="105"/>
      <c r="C102" s="104"/>
      <c r="D102" s="106"/>
      <c r="E102" s="6"/>
      <c r="F102" s="6"/>
    </row>
    <row r="103" spans="1:6" s="9" customFormat="1" ht="12.75">
      <c r="A103" s="110"/>
      <c r="B103" s="111"/>
      <c r="C103" s="110"/>
      <c r="D103" s="117"/>
      <c r="E103" s="112"/>
      <c r="F103" s="112"/>
    </row>
    <row r="104" spans="1:6" s="5" customFormat="1" ht="12.75">
      <c r="A104" s="104"/>
      <c r="B104" s="105"/>
      <c r="C104" s="104"/>
      <c r="D104" s="114"/>
      <c r="E104" s="6"/>
      <c r="F104" s="6"/>
    </row>
    <row r="105" spans="1:6" s="9" customFormat="1" ht="12.75">
      <c r="A105" s="110"/>
      <c r="B105" s="111"/>
      <c r="C105" s="104"/>
      <c r="D105" s="114"/>
      <c r="E105" s="112"/>
      <c r="F105" s="112"/>
    </row>
    <row r="106" spans="1:6" s="113" customFormat="1" ht="12.75">
      <c r="A106" s="110"/>
      <c r="B106" s="111"/>
      <c r="C106" s="110"/>
      <c r="D106" s="108"/>
      <c r="E106" s="112"/>
      <c r="F106" s="112"/>
    </row>
    <row r="107" spans="1:6" ht="12.75">
      <c r="A107" s="115"/>
      <c r="B107" s="116"/>
      <c r="C107" s="104"/>
      <c r="D107" s="106"/>
      <c r="E107" s="6"/>
      <c r="F107" s="6"/>
    </row>
    <row r="108" spans="1:6" ht="36.75" customHeight="1">
      <c r="A108" s="115"/>
      <c r="B108" s="116"/>
      <c r="C108" s="104"/>
      <c r="D108" s="106"/>
      <c r="E108" s="6"/>
      <c r="F108" s="6"/>
    </row>
    <row r="109" spans="1:6" ht="12.75">
      <c r="A109" s="115"/>
      <c r="B109" s="116"/>
      <c r="C109" s="104"/>
      <c r="D109" s="106"/>
      <c r="E109" s="6"/>
      <c r="F109" s="6"/>
    </row>
    <row r="110" spans="1:6" ht="12.75">
      <c r="A110" s="115"/>
      <c r="B110" s="116"/>
      <c r="C110" s="104"/>
      <c r="D110" s="106"/>
      <c r="E110" s="6"/>
      <c r="F110" s="6"/>
    </row>
    <row r="111" spans="1:6" ht="12.75">
      <c r="A111" s="115"/>
      <c r="B111" s="116"/>
      <c r="C111" s="104"/>
      <c r="D111" s="106"/>
      <c r="E111" s="6"/>
      <c r="F111" s="6"/>
    </row>
    <row r="112" spans="1:6" ht="12.75">
      <c r="A112" s="115"/>
      <c r="B112" s="116"/>
      <c r="C112" s="104"/>
      <c r="D112" s="106"/>
      <c r="E112" s="6"/>
      <c r="F112" s="6"/>
    </row>
    <row r="113" spans="1:6" ht="12.75">
      <c r="A113" s="115"/>
      <c r="B113" s="116"/>
      <c r="C113" s="104"/>
      <c r="D113" s="106"/>
      <c r="E113" s="6"/>
      <c r="F113" s="6"/>
    </row>
    <row r="114" spans="1:4" ht="12.75">
      <c r="A114" s="115"/>
      <c r="B114" s="116"/>
      <c r="C114" s="104"/>
      <c r="D114" s="106"/>
    </row>
    <row r="115" spans="1:4" ht="12.75">
      <c r="A115" s="115"/>
      <c r="B115" s="116"/>
      <c r="C115" s="104"/>
      <c r="D115" s="106"/>
    </row>
    <row r="116" spans="1:4" ht="12.75">
      <c r="A116" s="115"/>
      <c r="B116" s="116"/>
      <c r="C116" s="104"/>
      <c r="D116" s="106"/>
    </row>
    <row r="117" spans="1:4" ht="12.75">
      <c r="A117" s="115"/>
      <c r="B117" s="116"/>
      <c r="C117" s="104"/>
      <c r="D117" s="106"/>
    </row>
    <row r="118" spans="1:4" ht="12.75">
      <c r="A118" s="115"/>
      <c r="B118" s="116"/>
      <c r="C118" s="104"/>
      <c r="D118" s="106"/>
    </row>
    <row r="119" spans="1:4" ht="12.75">
      <c r="A119" s="115"/>
      <c r="B119" s="116"/>
      <c r="C119" s="104"/>
      <c r="D119" s="106"/>
    </row>
    <row r="120" spans="1:4" ht="12.75">
      <c r="A120" s="115"/>
      <c r="B120" s="116"/>
      <c r="C120" s="104"/>
      <c r="D120" s="106"/>
    </row>
    <row r="121" spans="1:4" ht="12.75">
      <c r="A121" s="115"/>
      <c r="B121" s="116"/>
      <c r="C121" s="104"/>
      <c r="D121" s="106"/>
    </row>
    <row r="122" spans="1:4" ht="12.75">
      <c r="A122" s="115"/>
      <c r="B122" s="116"/>
      <c r="C122" s="104"/>
      <c r="D122" s="106"/>
    </row>
    <row r="123" spans="1:4" ht="12.75">
      <c r="A123" s="115"/>
      <c r="B123" s="116"/>
      <c r="C123" s="104"/>
      <c r="D123" s="106"/>
    </row>
    <row r="124" spans="1:4" ht="12.75">
      <c r="A124" s="115"/>
      <c r="B124" s="116"/>
      <c r="C124" s="104"/>
      <c r="D124" s="106"/>
    </row>
    <row r="125" spans="1:4" ht="12.75">
      <c r="A125" s="115"/>
      <c r="B125" s="116"/>
      <c r="C125" s="104"/>
      <c r="D125" s="106"/>
    </row>
    <row r="126" spans="1:4" ht="12.75">
      <c r="A126" s="115"/>
      <c r="B126" s="116"/>
      <c r="C126" s="104"/>
      <c r="D126" s="106"/>
    </row>
    <row r="127" spans="1:4" ht="12.75">
      <c r="A127" s="115"/>
      <c r="B127" s="116"/>
      <c r="C127" s="104"/>
      <c r="D127" s="106"/>
    </row>
    <row r="128" spans="1:4" ht="12.75">
      <c r="A128" s="115"/>
      <c r="B128" s="116"/>
      <c r="C128" s="104"/>
      <c r="D128" s="106"/>
    </row>
    <row r="129" spans="1:4" ht="12.75">
      <c r="A129" s="115"/>
      <c r="B129" s="116"/>
      <c r="C129" s="104"/>
      <c r="D129" s="106"/>
    </row>
    <row r="130" spans="1:4" ht="12.75">
      <c r="A130" s="115"/>
      <c r="B130" s="116"/>
      <c r="C130" s="104"/>
      <c r="D130" s="106"/>
    </row>
    <row r="131" spans="1:4" ht="12.75">
      <c r="A131" s="115"/>
      <c r="B131" s="116"/>
      <c r="C131" s="104"/>
      <c r="D131" s="106"/>
    </row>
    <row r="132" spans="1:4" ht="12.75">
      <c r="A132" s="115"/>
      <c r="B132" s="116"/>
      <c r="C132" s="104"/>
      <c r="D132" s="106"/>
    </row>
    <row r="133" spans="1:4" ht="12.75">
      <c r="A133" s="115"/>
      <c r="B133" s="116"/>
      <c r="C133" s="104"/>
      <c r="D133" s="106"/>
    </row>
    <row r="134" spans="1:4" ht="12.75">
      <c r="A134" s="115"/>
      <c r="B134" s="116"/>
      <c r="C134" s="104"/>
      <c r="D134" s="106"/>
    </row>
    <row r="135" spans="1:4" ht="12.75">
      <c r="A135" s="115"/>
      <c r="B135" s="116"/>
      <c r="C135" s="104"/>
      <c r="D135" s="106"/>
    </row>
    <row r="136" spans="1:4" ht="12.75">
      <c r="A136" s="115"/>
      <c r="B136" s="116"/>
      <c r="C136" s="104"/>
      <c r="D136" s="106"/>
    </row>
    <row r="137" spans="1:4" ht="12.75">
      <c r="A137" s="115"/>
      <c r="B137" s="116"/>
      <c r="C137" s="104"/>
      <c r="D137" s="106"/>
    </row>
    <row r="138" spans="1:4" ht="12.75">
      <c r="A138" s="115"/>
      <c r="B138" s="116"/>
      <c r="C138" s="104"/>
      <c r="D138" s="106"/>
    </row>
    <row r="139" spans="1:4" ht="12.75">
      <c r="A139" s="115"/>
      <c r="B139" s="116"/>
      <c r="C139" s="104"/>
      <c r="D139" s="106"/>
    </row>
    <row r="140" spans="1:4" ht="12.75">
      <c r="A140" s="115"/>
      <c r="B140" s="116"/>
      <c r="C140" s="104"/>
      <c r="D140" s="106"/>
    </row>
    <row r="141" spans="1:4" ht="12.75">
      <c r="A141" s="115"/>
      <c r="B141" s="116"/>
      <c r="C141" s="104"/>
      <c r="D141" s="106"/>
    </row>
    <row r="142" spans="1:4" ht="12.75">
      <c r="A142" s="115"/>
      <c r="B142" s="116"/>
      <c r="C142" s="104"/>
      <c r="D142" s="106"/>
    </row>
    <row r="143" spans="1:4" ht="12.75">
      <c r="A143" s="115"/>
      <c r="B143" s="116"/>
      <c r="C143" s="104"/>
      <c r="D143" s="106"/>
    </row>
    <row r="144" spans="1:4" ht="12.75">
      <c r="A144" s="115"/>
      <c r="B144" s="116"/>
      <c r="C144" s="104"/>
      <c r="D144" s="106"/>
    </row>
    <row r="145" spans="1:4" ht="12.75">
      <c r="A145" s="115"/>
      <c r="B145" s="116"/>
      <c r="C145" s="104"/>
      <c r="D145" s="106"/>
    </row>
    <row r="146" spans="1:4" ht="12.75">
      <c r="A146" s="115"/>
      <c r="B146" s="116"/>
      <c r="C146" s="104"/>
      <c r="D146" s="106"/>
    </row>
    <row r="147" spans="1:4" ht="12.75">
      <c r="A147" s="115"/>
      <c r="B147" s="116"/>
      <c r="C147" s="104"/>
      <c r="D147" s="106"/>
    </row>
    <row r="148" spans="1:4" ht="12.75">
      <c r="A148" s="115"/>
      <c r="B148" s="116"/>
      <c r="C148" s="104"/>
      <c r="D148" s="106"/>
    </row>
    <row r="149" spans="1:4" ht="12.75">
      <c r="A149" s="115"/>
      <c r="B149" s="116"/>
      <c r="C149" s="104"/>
      <c r="D149" s="106"/>
    </row>
    <row r="150" spans="1:4" ht="12.75">
      <c r="A150" s="115"/>
      <c r="B150" s="116"/>
      <c r="C150" s="104"/>
      <c r="D150" s="106"/>
    </row>
    <row r="151" spans="1:4" ht="12.75">
      <c r="A151" s="115"/>
      <c r="B151" s="116"/>
      <c r="C151" s="104"/>
      <c r="D151" s="106"/>
    </row>
    <row r="152" spans="1:4" ht="12.75">
      <c r="A152" s="115"/>
      <c r="B152" s="116"/>
      <c r="C152" s="104"/>
      <c r="D152" s="106"/>
    </row>
    <row r="153" spans="1:4" ht="12.75">
      <c r="A153" s="115"/>
      <c r="B153" s="116"/>
      <c r="C153" s="104"/>
      <c r="D153" s="106"/>
    </row>
    <row r="154" spans="1:4" ht="12.75">
      <c r="A154" s="115"/>
      <c r="B154" s="116"/>
      <c r="C154" s="104"/>
      <c r="D154" s="106"/>
    </row>
    <row r="155" spans="1:4" ht="12.75">
      <c r="A155" s="115"/>
      <c r="B155" s="116"/>
      <c r="C155" s="104"/>
      <c r="D155" s="106"/>
    </row>
    <row r="156" spans="1:4" ht="12.75">
      <c r="A156" s="115"/>
      <c r="B156" s="116"/>
      <c r="C156" s="104"/>
      <c r="D156" s="106"/>
    </row>
    <row r="157" spans="1:4" ht="12.75">
      <c r="A157" s="115"/>
      <c r="B157" s="116"/>
      <c r="C157" s="104"/>
      <c r="D157" s="106"/>
    </row>
    <row r="158" spans="1:4" ht="12.75">
      <c r="A158" s="115"/>
      <c r="B158" s="116"/>
      <c r="C158" s="104"/>
      <c r="D158" s="106"/>
    </row>
    <row r="159" spans="1:4" ht="12.75">
      <c r="A159" s="115"/>
      <c r="B159" s="116"/>
      <c r="C159" s="104"/>
      <c r="D159" s="106"/>
    </row>
    <row r="160" spans="1:4" ht="12.75">
      <c r="A160" s="115"/>
      <c r="B160" s="116"/>
      <c r="C160" s="104"/>
      <c r="D160" s="106"/>
    </row>
    <row r="161" spans="1:4" ht="12.75">
      <c r="A161" s="115"/>
      <c r="B161" s="116"/>
      <c r="C161" s="104"/>
      <c r="D161" s="106"/>
    </row>
    <row r="162" spans="1:4" ht="12.75">
      <c r="A162" s="115"/>
      <c r="B162" s="116"/>
      <c r="C162" s="104"/>
      <c r="D162" s="106"/>
    </row>
    <row r="163" spans="1:4" ht="12.75">
      <c r="A163" s="115"/>
      <c r="B163" s="116"/>
      <c r="C163" s="104"/>
      <c r="D163" s="106"/>
    </row>
    <row r="164" spans="1:4" ht="12.75">
      <c r="A164" s="115"/>
      <c r="B164" s="116"/>
      <c r="C164" s="104"/>
      <c r="D164" s="106"/>
    </row>
    <row r="165" spans="1:4" ht="12.75">
      <c r="A165" s="115"/>
      <c r="B165" s="116"/>
      <c r="C165" s="104"/>
      <c r="D165" s="106"/>
    </row>
    <row r="166" spans="1:4" ht="12.75">
      <c r="A166" s="115"/>
      <c r="B166" s="116"/>
      <c r="C166" s="104"/>
      <c r="D166" s="106"/>
    </row>
    <row r="167" spans="1:4" ht="12.75">
      <c r="A167" s="115"/>
      <c r="B167" s="116"/>
      <c r="C167" s="104"/>
      <c r="D167" s="106"/>
    </row>
    <row r="168" spans="1:4" ht="12.75">
      <c r="A168" s="115"/>
      <c r="B168" s="116"/>
      <c r="C168" s="104"/>
      <c r="D168" s="106"/>
    </row>
    <row r="169" spans="1:4" ht="12.75">
      <c r="A169" s="115"/>
      <c r="B169" s="116"/>
      <c r="C169" s="104"/>
      <c r="D169" s="106"/>
    </row>
    <row r="170" spans="1:4" ht="12.75">
      <c r="A170" s="115"/>
      <c r="B170" s="116"/>
      <c r="C170" s="104"/>
      <c r="D170" s="106"/>
    </row>
    <row r="171" spans="1:4" ht="12.75">
      <c r="A171" s="115"/>
      <c r="B171" s="116"/>
      <c r="C171" s="104"/>
      <c r="D171" s="106"/>
    </row>
    <row r="172" spans="1:4" ht="12.75">
      <c r="A172" s="115"/>
      <c r="B172" s="116"/>
      <c r="C172" s="104"/>
      <c r="D172" s="106"/>
    </row>
    <row r="173" spans="1:4" ht="12.75">
      <c r="A173" s="115"/>
      <c r="B173" s="116"/>
      <c r="C173" s="104"/>
      <c r="D173" s="106"/>
    </row>
    <row r="174" spans="1:4" ht="12.75">
      <c r="A174" s="115"/>
      <c r="B174" s="116"/>
      <c r="C174" s="104"/>
      <c r="D174" s="106"/>
    </row>
    <row r="175" spans="1:4" ht="12.75">
      <c r="A175" s="115"/>
      <c r="B175" s="116"/>
      <c r="C175" s="104"/>
      <c r="D175" s="106"/>
    </row>
    <row r="176" spans="1:4" ht="12.75">
      <c r="A176" s="115"/>
      <c r="B176" s="116"/>
      <c r="C176" s="104"/>
      <c r="D176" s="106"/>
    </row>
    <row r="177" spans="1:4" ht="12.75">
      <c r="A177" s="115"/>
      <c r="B177" s="116"/>
      <c r="C177" s="104"/>
      <c r="D177" s="106"/>
    </row>
    <row r="178" spans="1:4" ht="12.75">
      <c r="A178" s="115"/>
      <c r="B178" s="116"/>
      <c r="C178" s="104"/>
      <c r="D178" s="106"/>
    </row>
    <row r="179" spans="1:4" ht="12.75">
      <c r="A179" s="115"/>
      <c r="B179" s="116"/>
      <c r="C179" s="104"/>
      <c r="D179" s="106"/>
    </row>
    <row r="180" spans="1:4" ht="12.75">
      <c r="A180" s="115"/>
      <c r="B180" s="116"/>
      <c r="C180" s="104"/>
      <c r="D180" s="106"/>
    </row>
    <row r="181" spans="1:4" ht="12.75">
      <c r="A181" s="115"/>
      <c r="B181" s="116"/>
      <c r="C181" s="104"/>
      <c r="D181" s="106"/>
    </row>
    <row r="182" spans="1:4" ht="12.75">
      <c r="A182" s="115"/>
      <c r="B182" s="116"/>
      <c r="C182" s="104"/>
      <c r="D182" s="106"/>
    </row>
    <row r="183" spans="1:4" ht="12.75">
      <c r="A183" s="115"/>
      <c r="B183" s="116"/>
      <c r="C183" s="104"/>
      <c r="D183" s="106"/>
    </row>
    <row r="184" spans="1:4" ht="12.75">
      <c r="A184" s="115"/>
      <c r="B184" s="116"/>
      <c r="C184" s="104"/>
      <c r="D184" s="106"/>
    </row>
    <row r="185" spans="1:4" ht="12.75">
      <c r="A185" s="115"/>
      <c r="B185" s="116"/>
      <c r="C185" s="104"/>
      <c r="D185" s="106"/>
    </row>
    <row r="186" spans="1:4" ht="12.75">
      <c r="A186" s="115"/>
      <c r="B186" s="116"/>
      <c r="C186" s="104"/>
      <c r="D186" s="106"/>
    </row>
    <row r="187" spans="1:4" ht="12.75">
      <c r="A187" s="115"/>
      <c r="B187" s="116"/>
      <c r="C187" s="104"/>
      <c r="D187" s="106"/>
    </row>
    <row r="188" spans="1:4" ht="12.75">
      <c r="A188" s="115"/>
      <c r="B188" s="116"/>
      <c r="C188" s="104"/>
      <c r="D188" s="106"/>
    </row>
    <row r="189" spans="1:4" ht="12.75">
      <c r="A189" s="115"/>
      <c r="B189" s="116"/>
      <c r="C189" s="104"/>
      <c r="D189" s="106"/>
    </row>
    <row r="190" spans="1:4" ht="12.75">
      <c r="A190" s="115"/>
      <c r="B190" s="116"/>
      <c r="C190" s="104"/>
      <c r="D190" s="106"/>
    </row>
    <row r="191" spans="1:4" ht="12.75">
      <c r="A191" s="115"/>
      <c r="B191" s="116"/>
      <c r="C191" s="104"/>
      <c r="D191" s="106"/>
    </row>
    <row r="192" spans="1:4" ht="12.75">
      <c r="A192" s="115"/>
      <c r="B192" s="116"/>
      <c r="C192" s="104"/>
      <c r="D192" s="106"/>
    </row>
    <row r="193" spans="1:4" ht="12.75">
      <c r="A193" s="115"/>
      <c r="B193" s="116"/>
      <c r="C193" s="104"/>
      <c r="D193" s="106"/>
    </row>
    <row r="194" spans="1:4" ht="12.75">
      <c r="A194" s="115"/>
      <c r="B194" s="116"/>
      <c r="C194" s="104"/>
      <c r="D194" s="106"/>
    </row>
    <row r="195" spans="1:4" ht="12.75">
      <c r="A195" s="115"/>
      <c r="B195" s="116"/>
      <c r="C195" s="104"/>
      <c r="D195" s="106"/>
    </row>
    <row r="196" spans="1:4" ht="12.75">
      <c r="A196" s="115"/>
      <c r="B196" s="116"/>
      <c r="C196" s="104"/>
      <c r="D196" s="106"/>
    </row>
    <row r="197" spans="1:4" ht="12.75">
      <c r="A197" s="115"/>
      <c r="B197" s="116"/>
      <c r="C197" s="104"/>
      <c r="D197" s="106"/>
    </row>
    <row r="198" spans="1:4" ht="12.75">
      <c r="A198" s="115"/>
      <c r="B198" s="116"/>
      <c r="C198" s="104"/>
      <c r="D198" s="106"/>
    </row>
    <row r="199" spans="1:4" ht="12.75">
      <c r="A199" s="115"/>
      <c r="B199" s="116"/>
      <c r="C199" s="104"/>
      <c r="D199" s="106"/>
    </row>
    <row r="200" spans="1:4" ht="12.75">
      <c r="A200" s="115"/>
      <c r="B200" s="116"/>
      <c r="C200" s="104"/>
      <c r="D200" s="106"/>
    </row>
    <row r="201" spans="1:4" ht="12.75">
      <c r="A201" s="115"/>
      <c r="B201" s="116"/>
      <c r="C201" s="104"/>
      <c r="D201" s="106"/>
    </row>
    <row r="202" spans="1:4" ht="12.75">
      <c r="A202" s="115"/>
      <c r="B202" s="116"/>
      <c r="C202" s="104"/>
      <c r="D202" s="106"/>
    </row>
    <row r="203" spans="1:4" ht="12.75">
      <c r="A203" s="115"/>
      <c r="B203" s="116"/>
      <c r="C203" s="104"/>
      <c r="D203" s="106"/>
    </row>
    <row r="204" spans="1:4" ht="12.75">
      <c r="A204" s="115"/>
      <c r="B204" s="116"/>
      <c r="C204" s="104"/>
      <c r="D204" s="106"/>
    </row>
    <row r="205" spans="1:4" ht="12.75">
      <c r="A205" s="115"/>
      <c r="B205" s="116"/>
      <c r="C205" s="104"/>
      <c r="D205" s="116"/>
    </row>
    <row r="206" spans="1:4" ht="12.75">
      <c r="A206" s="115"/>
      <c r="B206" s="116"/>
      <c r="C206" s="104"/>
      <c r="D206" s="116"/>
    </row>
    <row r="207" spans="1:4" ht="12.75">
      <c r="A207" s="115"/>
      <c r="B207" s="116"/>
      <c r="C207" s="104"/>
      <c r="D207" s="116"/>
    </row>
    <row r="208" spans="1:4" ht="12.75">
      <c r="A208" s="115"/>
      <c r="B208" s="116"/>
      <c r="C208" s="104"/>
      <c r="D208" s="116"/>
    </row>
    <row r="209" spans="1:4" ht="12.75">
      <c r="A209" s="115"/>
      <c r="B209" s="116"/>
      <c r="C209" s="104"/>
      <c r="D209" s="116"/>
    </row>
    <row r="210" spans="1:4" ht="12.75">
      <c r="A210" s="115"/>
      <c r="B210" s="116"/>
      <c r="C210" s="104"/>
      <c r="D210" s="116"/>
    </row>
    <row r="211" spans="1:4" ht="12.75">
      <c r="A211" s="115"/>
      <c r="B211" s="116"/>
      <c r="C211" s="104"/>
      <c r="D211" s="116"/>
    </row>
    <row r="212" spans="1:4" ht="12.75">
      <c r="A212" s="115"/>
      <c r="B212" s="116"/>
      <c r="C212" s="104"/>
      <c r="D212" s="116"/>
    </row>
    <row r="213" spans="1:4" ht="12.75">
      <c r="A213" s="115"/>
      <c r="B213" s="116"/>
      <c r="C213" s="104"/>
      <c r="D213" s="116"/>
    </row>
    <row r="214" spans="1:4" ht="12.75">
      <c r="A214" s="115"/>
      <c r="B214" s="116"/>
      <c r="C214" s="104"/>
      <c r="D214" s="116"/>
    </row>
    <row r="215" spans="1:4" ht="12.75">
      <c r="A215" s="115"/>
      <c r="B215" s="116"/>
      <c r="C215" s="104"/>
      <c r="D215" s="116"/>
    </row>
    <row r="216" spans="1:4" ht="12.75">
      <c r="A216" s="115"/>
      <c r="B216" s="116"/>
      <c r="C216" s="104"/>
      <c r="D216" s="116"/>
    </row>
    <row r="217" spans="1:4" ht="12.75">
      <c r="A217" s="115"/>
      <c r="B217" s="116"/>
      <c r="C217" s="104"/>
      <c r="D217" s="116"/>
    </row>
    <row r="218" spans="1:4" ht="12.75">
      <c r="A218" s="115"/>
      <c r="B218" s="116"/>
      <c r="C218" s="104"/>
      <c r="D218" s="116"/>
    </row>
    <row r="219" spans="1:4" ht="12.75">
      <c r="A219" s="115"/>
      <c r="B219" s="116"/>
      <c r="C219" s="104"/>
      <c r="D219" s="116"/>
    </row>
    <row r="220" spans="1:4" ht="12.75">
      <c r="A220" s="115"/>
      <c r="B220" s="116"/>
      <c r="C220" s="104"/>
      <c r="D220" s="116"/>
    </row>
    <row r="221" spans="1:4" ht="12.75">
      <c r="A221" s="115"/>
      <c r="B221" s="116"/>
      <c r="C221" s="104"/>
      <c r="D221" s="116"/>
    </row>
    <row r="222" spans="1:4" ht="12.75">
      <c r="A222" s="115"/>
      <c r="B222" s="116"/>
      <c r="C222" s="104"/>
      <c r="D222" s="116"/>
    </row>
    <row r="223" spans="1:4" ht="12.75">
      <c r="A223" s="115"/>
      <c r="B223" s="116"/>
      <c r="C223" s="104"/>
      <c r="D223" s="116"/>
    </row>
    <row r="224" spans="1:4" ht="12.75">
      <c r="A224" s="115"/>
      <c r="B224" s="116"/>
      <c r="C224" s="104"/>
      <c r="D224" s="116"/>
    </row>
    <row r="225" spans="1:4" ht="12.75">
      <c r="A225" s="115"/>
      <c r="B225" s="116"/>
      <c r="C225" s="104"/>
      <c r="D225" s="116"/>
    </row>
    <row r="226" spans="1:4" ht="12.75">
      <c r="A226" s="115"/>
      <c r="B226" s="116"/>
      <c r="C226" s="104"/>
      <c r="D226" s="116"/>
    </row>
    <row r="227" spans="1:4" ht="12.75">
      <c r="A227" s="115"/>
      <c r="B227" s="116"/>
      <c r="C227" s="104"/>
      <c r="D227" s="116"/>
    </row>
    <row r="228" spans="1:4" ht="12.75">
      <c r="A228" s="115"/>
      <c r="B228" s="116"/>
      <c r="C228" s="104"/>
      <c r="D228" s="116"/>
    </row>
    <row r="229" spans="1:4" ht="12.75">
      <c r="A229" s="115"/>
      <c r="B229" s="116"/>
      <c r="C229" s="104"/>
      <c r="D229" s="116"/>
    </row>
    <row r="230" spans="1:4" ht="12.75">
      <c r="A230" s="115"/>
      <c r="B230" s="116"/>
      <c r="C230" s="104"/>
      <c r="D230" s="116"/>
    </row>
    <row r="231" spans="1:4" ht="12.75">
      <c r="A231" s="115"/>
      <c r="B231" s="116"/>
      <c r="C231" s="104"/>
      <c r="D231" s="116"/>
    </row>
    <row r="232" spans="1:4" ht="12.75">
      <c r="A232" s="115"/>
      <c r="B232" s="116"/>
      <c r="C232" s="104"/>
      <c r="D232" s="116"/>
    </row>
    <row r="233" spans="1:4" ht="12.75">
      <c r="A233" s="115"/>
      <c r="B233" s="116"/>
      <c r="C233" s="104"/>
      <c r="D233" s="116"/>
    </row>
    <row r="234" spans="1:4" ht="12.75">
      <c r="A234" s="115"/>
      <c r="B234" s="116"/>
      <c r="C234" s="104"/>
      <c r="D234" s="116"/>
    </row>
    <row r="235" spans="1:4" ht="12.75">
      <c r="A235" s="115"/>
      <c r="B235" s="116"/>
      <c r="C235" s="104"/>
      <c r="D235" s="116"/>
    </row>
    <row r="236" spans="1:4" ht="12.75">
      <c r="A236" s="115"/>
      <c r="B236" s="116"/>
      <c r="C236" s="104"/>
      <c r="D236" s="116"/>
    </row>
    <row r="237" spans="1:4" ht="12.75">
      <c r="A237" s="115"/>
      <c r="B237" s="116"/>
      <c r="C237" s="104"/>
      <c r="D237" s="116"/>
    </row>
    <row r="238" spans="1:4" ht="12.75">
      <c r="A238" s="115"/>
      <c r="B238" s="116"/>
      <c r="C238" s="104"/>
      <c r="D238" s="116"/>
    </row>
    <row r="239" spans="1:4" ht="12.75">
      <c r="A239" s="115"/>
      <c r="B239" s="116"/>
      <c r="C239" s="104"/>
      <c r="D239" s="116"/>
    </row>
    <row r="240" spans="1:4" ht="12.75">
      <c r="A240" s="115"/>
      <c r="B240" s="116"/>
      <c r="C240" s="104"/>
      <c r="D240" s="116"/>
    </row>
    <row r="241" spans="1:4" ht="12.75">
      <c r="A241" s="115"/>
      <c r="B241" s="116"/>
      <c r="C241" s="104"/>
      <c r="D241" s="116"/>
    </row>
    <row r="242" spans="1:4" ht="12.75">
      <c r="A242" s="115"/>
      <c r="B242" s="116"/>
      <c r="C242" s="104"/>
      <c r="D242" s="116"/>
    </row>
    <row r="243" spans="1:4" ht="12.75">
      <c r="A243" s="115"/>
      <c r="B243" s="116"/>
      <c r="C243" s="104"/>
      <c r="D243" s="116"/>
    </row>
    <row r="244" spans="1:4" ht="12.75">
      <c r="A244" s="115"/>
      <c r="B244" s="116"/>
      <c r="C244" s="104"/>
      <c r="D244" s="116"/>
    </row>
    <row r="245" spans="1:4" ht="12.75">
      <c r="A245" s="115"/>
      <c r="B245" s="116"/>
      <c r="C245" s="104"/>
      <c r="D245" s="116"/>
    </row>
    <row r="246" spans="1:4" ht="12.75">
      <c r="A246" s="115"/>
      <c r="B246" s="116"/>
      <c r="C246" s="104"/>
      <c r="D246" s="116"/>
    </row>
    <row r="247" spans="1:4" ht="12.75">
      <c r="A247" s="115"/>
      <c r="B247" s="116"/>
      <c r="C247" s="104"/>
      <c r="D247" s="116"/>
    </row>
    <row r="248" spans="1:4" ht="12.75">
      <c r="A248" s="115"/>
      <c r="B248" s="116"/>
      <c r="C248" s="104"/>
      <c r="D248" s="116"/>
    </row>
    <row r="249" spans="1:4" ht="12.75">
      <c r="A249" s="115"/>
      <c r="B249" s="116"/>
      <c r="C249" s="104"/>
      <c r="D249" s="116"/>
    </row>
    <row r="250" spans="1:4" ht="12.75">
      <c r="A250" s="115"/>
      <c r="B250" s="116"/>
      <c r="C250" s="104"/>
      <c r="D250" s="116"/>
    </row>
    <row r="251" spans="1:4" ht="12.75">
      <c r="A251" s="115"/>
      <c r="B251" s="116"/>
      <c r="C251" s="104"/>
      <c r="D251" s="116"/>
    </row>
    <row r="252" spans="1:4" ht="12.75">
      <c r="A252" s="115"/>
      <c r="B252" s="116"/>
      <c r="C252" s="104"/>
      <c r="D252" s="116"/>
    </row>
    <row r="253" spans="1:4" ht="12.75">
      <c r="A253" s="115"/>
      <c r="B253" s="116"/>
      <c r="C253" s="104"/>
      <c r="D253" s="116"/>
    </row>
    <row r="254" spans="1:4" ht="12.75">
      <c r="A254" s="115"/>
      <c r="B254" s="116"/>
      <c r="C254" s="104"/>
      <c r="D254" s="116"/>
    </row>
    <row r="255" spans="1:4" ht="12.75">
      <c r="A255" s="115"/>
      <c r="B255" s="116"/>
      <c r="C255" s="104"/>
      <c r="D255" s="116"/>
    </row>
    <row r="256" spans="1:4" ht="12.75">
      <c r="A256" s="115"/>
      <c r="B256" s="116"/>
      <c r="C256" s="104"/>
      <c r="D256" s="116"/>
    </row>
    <row r="257" spans="1:4" ht="12.75">
      <c r="A257" s="115"/>
      <c r="B257" s="116"/>
      <c r="C257" s="104"/>
      <c r="D257" s="116"/>
    </row>
    <row r="258" spans="1:4" ht="12.75">
      <c r="A258" s="115"/>
      <c r="B258" s="116"/>
      <c r="C258" s="104"/>
      <c r="D258" s="116"/>
    </row>
    <row r="259" spans="1:4" ht="12.75">
      <c r="A259" s="115"/>
      <c r="B259" s="116"/>
      <c r="C259" s="104"/>
      <c r="D259" s="116"/>
    </row>
    <row r="260" spans="1:4" ht="12.75">
      <c r="A260" s="115"/>
      <c r="B260" s="116"/>
      <c r="C260" s="104"/>
      <c r="D260" s="116"/>
    </row>
    <row r="261" spans="1:4" ht="12.75">
      <c r="A261" s="115"/>
      <c r="B261" s="116"/>
      <c r="C261" s="104"/>
      <c r="D261" s="116"/>
    </row>
    <row r="262" spans="1:4" ht="12.75">
      <c r="A262" s="115"/>
      <c r="B262" s="116"/>
      <c r="C262" s="104"/>
      <c r="D262" s="116"/>
    </row>
    <row r="263" spans="1:4" ht="12.75">
      <c r="A263" s="115"/>
      <c r="B263" s="116"/>
      <c r="C263" s="104"/>
      <c r="D263" s="116"/>
    </row>
    <row r="264" spans="1:4" ht="12.75">
      <c r="A264" s="115"/>
      <c r="B264" s="116"/>
      <c r="C264" s="104"/>
      <c r="D264" s="116"/>
    </row>
    <row r="265" spans="1:4" ht="12.75">
      <c r="A265" s="115"/>
      <c r="B265" s="116"/>
      <c r="C265" s="104"/>
      <c r="D265" s="116"/>
    </row>
    <row r="266" spans="1:4" ht="12.75">
      <c r="A266" s="115"/>
      <c r="B266" s="116"/>
      <c r="C266" s="104"/>
      <c r="D266" s="116"/>
    </row>
    <row r="267" spans="1:4" ht="12.75">
      <c r="A267" s="115"/>
      <c r="B267" s="116"/>
      <c r="C267" s="104"/>
      <c r="D267" s="116"/>
    </row>
    <row r="268" spans="1:4" ht="12.75">
      <c r="A268" s="115"/>
      <c r="B268" s="116"/>
      <c r="C268" s="104"/>
      <c r="D268" s="116"/>
    </row>
    <row r="269" spans="1:4" ht="12.75">
      <c r="A269" s="115"/>
      <c r="B269" s="116"/>
      <c r="C269" s="104"/>
      <c r="D269" s="116"/>
    </row>
    <row r="270" spans="1:4" ht="12.75">
      <c r="A270" s="115"/>
      <c r="B270" s="116"/>
      <c r="C270" s="104"/>
      <c r="D270" s="116"/>
    </row>
    <row r="271" spans="1:4" ht="12.75">
      <c r="A271" s="115"/>
      <c r="B271" s="116"/>
      <c r="C271" s="104"/>
      <c r="D271" s="116"/>
    </row>
    <row r="272" spans="1:4" ht="12.75">
      <c r="A272" s="115"/>
      <c r="B272" s="116"/>
      <c r="C272" s="104"/>
      <c r="D272" s="116"/>
    </row>
    <row r="273" spans="1:4" ht="12.75">
      <c r="A273" s="115"/>
      <c r="B273" s="116"/>
      <c r="C273" s="104"/>
      <c r="D273" s="116"/>
    </row>
    <row r="274" spans="1:4" ht="12.75">
      <c r="A274" s="115"/>
      <c r="B274" s="116"/>
      <c r="C274" s="104"/>
      <c r="D274" s="116"/>
    </row>
    <row r="275" spans="1:4" ht="12.75">
      <c r="A275" s="115"/>
      <c r="B275" s="116"/>
      <c r="C275" s="104"/>
      <c r="D275" s="116"/>
    </row>
    <row r="276" spans="1:4" ht="12.75">
      <c r="A276" s="115"/>
      <c r="B276" s="116"/>
      <c r="C276" s="104"/>
      <c r="D276" s="116"/>
    </row>
    <row r="277" spans="1:4" ht="12.75">
      <c r="A277" s="115"/>
      <c r="B277" s="116"/>
      <c r="C277" s="104"/>
      <c r="D277" s="116"/>
    </row>
    <row r="278" spans="1:4" ht="12.75">
      <c r="A278" s="115"/>
      <c r="B278" s="116"/>
      <c r="C278" s="104"/>
      <c r="D278" s="116"/>
    </row>
    <row r="279" spans="1:4" ht="12.75">
      <c r="A279" s="115"/>
      <c r="B279" s="116"/>
      <c r="C279" s="104"/>
      <c r="D279" s="116"/>
    </row>
    <row r="280" spans="1:4" ht="12.75">
      <c r="A280" s="115"/>
      <c r="B280" s="116"/>
      <c r="C280" s="104"/>
      <c r="D280" s="116"/>
    </row>
    <row r="281" spans="1:4" ht="12.75">
      <c r="A281" s="115"/>
      <c r="B281" s="116"/>
      <c r="C281" s="104"/>
      <c r="D281" s="116"/>
    </row>
    <row r="282" spans="1:4" ht="12.75">
      <c r="A282" s="115"/>
      <c r="B282" s="116"/>
      <c r="C282" s="104"/>
      <c r="D282" s="116"/>
    </row>
    <row r="283" spans="1:4" ht="12.75">
      <c r="A283" s="115"/>
      <c r="B283" s="116"/>
      <c r="C283" s="104"/>
      <c r="D283" s="116"/>
    </row>
    <row r="284" spans="1:4" ht="12.75">
      <c r="A284" s="115"/>
      <c r="B284" s="116"/>
      <c r="C284" s="104"/>
      <c r="D284" s="116"/>
    </row>
    <row r="285" spans="1:4" ht="12.75">
      <c r="A285" s="115"/>
      <c r="B285" s="116"/>
      <c r="C285" s="104"/>
      <c r="D285" s="116"/>
    </row>
    <row r="286" spans="1:4" ht="12.75">
      <c r="A286" s="115"/>
      <c r="B286" s="116"/>
      <c r="C286" s="115"/>
      <c r="D286" s="116"/>
    </row>
    <row r="287" spans="1:4" ht="12.75">
      <c r="A287" s="115"/>
      <c r="B287" s="116"/>
      <c r="C287" s="115"/>
      <c r="D287" s="116"/>
    </row>
    <row r="288" spans="1:4" ht="12.75">
      <c r="A288" s="115"/>
      <c r="B288" s="116"/>
      <c r="C288" s="115"/>
      <c r="D288" s="116"/>
    </row>
    <row r="289" spans="1:4" ht="12.75">
      <c r="A289" s="115"/>
      <c r="B289" s="116"/>
      <c r="C289" s="115"/>
      <c r="D289" s="116"/>
    </row>
    <row r="290" spans="1:4" ht="12.75">
      <c r="A290" s="115"/>
      <c r="B290" s="116"/>
      <c r="C290" s="115"/>
      <c r="D290" s="116"/>
    </row>
    <row r="291" spans="1:4" ht="12.75">
      <c r="A291" s="115"/>
      <c r="B291" s="116"/>
      <c r="C291" s="115"/>
      <c r="D291" s="116"/>
    </row>
    <row r="292" spans="1:4" ht="12.75">
      <c r="A292" s="115"/>
      <c r="B292" s="116"/>
      <c r="C292" s="115"/>
      <c r="D292" s="116"/>
    </row>
    <row r="293" spans="1:4" ht="12.75">
      <c r="A293" s="115"/>
      <c r="B293" s="116"/>
      <c r="C293" s="115"/>
      <c r="D293" s="116"/>
    </row>
    <row r="294" spans="1:4" ht="12.75">
      <c r="A294" s="115"/>
      <c r="B294" s="116"/>
      <c r="C294" s="115"/>
      <c r="D294" s="116"/>
    </row>
    <row r="295" spans="1:4" ht="12.75">
      <c r="A295" s="115"/>
      <c r="B295" s="116"/>
      <c r="C295" s="115"/>
      <c r="D295" s="116"/>
    </row>
    <row r="296" spans="1:4" ht="12.75">
      <c r="A296" s="115"/>
      <c r="B296" s="116"/>
      <c r="C296" s="115"/>
      <c r="D296" s="116"/>
    </row>
    <row r="297" spans="1:4" ht="12.75">
      <c r="A297" s="115"/>
      <c r="B297" s="116"/>
      <c r="C297" s="115"/>
      <c r="D297" s="116"/>
    </row>
    <row r="298" spans="1:4" ht="12.75">
      <c r="A298" s="115"/>
      <c r="B298" s="116"/>
      <c r="C298" s="115"/>
      <c r="D298" s="116"/>
    </row>
    <row r="299" spans="1:4" ht="12.75">
      <c r="A299" s="115"/>
      <c r="B299" s="116"/>
      <c r="C299" s="115"/>
      <c r="D299" s="116"/>
    </row>
    <row r="300" spans="1:4" ht="12.75">
      <c r="A300" s="115"/>
      <c r="B300" s="116"/>
      <c r="C300" s="115"/>
      <c r="D300" s="116"/>
    </row>
    <row r="301" spans="1:4" ht="12.75">
      <c r="A301" s="115"/>
      <c r="B301" s="116"/>
      <c r="C301" s="115"/>
      <c r="D301" s="116"/>
    </row>
    <row r="302" spans="1:4" ht="12.75">
      <c r="A302" s="115"/>
      <c r="B302" s="116"/>
      <c r="C302" s="115"/>
      <c r="D302" s="116"/>
    </row>
    <row r="303" spans="1:4" ht="12.75">
      <c r="A303" s="115"/>
      <c r="B303" s="116"/>
      <c r="C303" s="115"/>
      <c r="D303" s="116"/>
    </row>
    <row r="304" spans="1:4" ht="12.75">
      <c r="A304" s="115"/>
      <c r="B304" s="116"/>
      <c r="C304" s="115"/>
      <c r="D304" s="116"/>
    </row>
    <row r="305" spans="1:4" ht="12.75">
      <c r="A305" s="115"/>
      <c r="B305" s="116"/>
      <c r="C305" s="115"/>
      <c r="D305" s="116"/>
    </row>
    <row r="306" spans="1:4" ht="12.75">
      <c r="A306" s="115"/>
      <c r="B306" s="116"/>
      <c r="C306" s="115"/>
      <c r="D306" s="116"/>
    </row>
    <row r="307" spans="1:4" ht="12.75">
      <c r="A307" s="115"/>
      <c r="B307" s="116"/>
      <c r="C307" s="115"/>
      <c r="D307" s="116"/>
    </row>
    <row r="308" spans="1:4" ht="12.75">
      <c r="A308" s="115"/>
      <c r="B308" s="116"/>
      <c r="C308" s="115"/>
      <c r="D308" s="116"/>
    </row>
    <row r="309" spans="1:4" ht="12.75">
      <c r="A309" s="115"/>
      <c r="B309" s="116"/>
      <c r="C309" s="115"/>
      <c r="D309" s="116"/>
    </row>
    <row r="310" spans="1:4" ht="12.75">
      <c r="A310" s="115"/>
      <c r="B310" s="116"/>
      <c r="C310" s="115"/>
      <c r="D310" s="116"/>
    </row>
    <row r="311" spans="1:4" ht="12.75">
      <c r="A311" s="115"/>
      <c r="B311" s="116"/>
      <c r="C311" s="115"/>
      <c r="D311" s="116"/>
    </row>
    <row r="312" spans="1:4" ht="12.75">
      <c r="A312" s="115"/>
      <c r="B312" s="116"/>
      <c r="C312" s="115"/>
      <c r="D312" s="116"/>
    </row>
    <row r="313" spans="1:4" ht="12.75">
      <c r="A313" s="115"/>
      <c r="B313" s="116"/>
      <c r="C313" s="115"/>
      <c r="D313" s="116"/>
    </row>
    <row r="314" spans="1:4" ht="12.75">
      <c r="A314" s="115"/>
      <c r="B314" s="116"/>
      <c r="C314" s="115"/>
      <c r="D314" s="116"/>
    </row>
    <row r="315" spans="1:4" ht="12.75">
      <c r="A315" s="115"/>
      <c r="B315" s="116"/>
      <c r="C315" s="115"/>
      <c r="D315" s="116"/>
    </row>
    <row r="316" spans="1:4" ht="12.75">
      <c r="A316" s="115"/>
      <c r="B316" s="116"/>
      <c r="C316" s="115"/>
      <c r="D316" s="116"/>
    </row>
    <row r="317" spans="1:4" ht="12.75">
      <c r="A317" s="115"/>
      <c r="B317" s="116"/>
      <c r="C317" s="115"/>
      <c r="D317" s="116"/>
    </row>
    <row r="318" spans="1:4" ht="12.75">
      <c r="A318" s="115"/>
      <c r="B318" s="116"/>
      <c r="C318" s="115"/>
      <c r="D318" s="116"/>
    </row>
    <row r="319" spans="1:4" ht="12.75">
      <c r="A319" s="115"/>
      <c r="B319" s="116"/>
      <c r="C319" s="115"/>
      <c r="D319" s="116"/>
    </row>
    <row r="320" spans="1:4" ht="12.75">
      <c r="A320" s="115"/>
      <c r="B320" s="116"/>
      <c r="C320" s="115"/>
      <c r="D320" s="116"/>
    </row>
    <row r="321" spans="1:4" ht="12.75">
      <c r="A321" s="115"/>
      <c r="B321" s="116"/>
      <c r="C321" s="115"/>
      <c r="D321" s="116"/>
    </row>
    <row r="322" spans="1:4" ht="12.75">
      <c r="A322" s="115"/>
      <c r="B322" s="116"/>
      <c r="C322" s="115"/>
      <c r="D322" s="116"/>
    </row>
    <row r="323" spans="1:4" ht="12.75">
      <c r="A323" s="115"/>
      <c r="B323" s="116"/>
      <c r="C323" s="115"/>
      <c r="D323" s="116"/>
    </row>
    <row r="324" spans="1:4" ht="12.75">
      <c r="A324" s="115"/>
      <c r="B324" s="116"/>
      <c r="C324" s="115"/>
      <c r="D324" s="116"/>
    </row>
    <row r="325" spans="1:4" ht="12.75">
      <c r="A325" s="115"/>
      <c r="B325" s="116"/>
      <c r="C325" s="115"/>
      <c r="D325" s="116"/>
    </row>
    <row r="326" spans="1:4" ht="12.75">
      <c r="A326" s="115"/>
      <c r="B326" s="116"/>
      <c r="C326" s="115"/>
      <c r="D326" s="116"/>
    </row>
    <row r="327" spans="1:4" ht="12.75">
      <c r="A327" s="115"/>
      <c r="B327" s="116"/>
      <c r="C327" s="115"/>
      <c r="D327" s="116"/>
    </row>
    <row r="328" spans="1:4" ht="12.75">
      <c r="A328" s="115"/>
      <c r="B328" s="116"/>
      <c r="C328" s="115"/>
      <c r="D328" s="116"/>
    </row>
    <row r="329" spans="1:4" ht="12.75">
      <c r="A329" s="115"/>
      <c r="B329" s="116"/>
      <c r="C329" s="115"/>
      <c r="D329" s="116"/>
    </row>
    <row r="330" spans="1:4" ht="12.75">
      <c r="A330" s="115"/>
      <c r="B330" s="116"/>
      <c r="C330" s="115"/>
      <c r="D330" s="116"/>
    </row>
    <row r="331" spans="1:4" ht="12.75">
      <c r="A331" s="115"/>
      <c r="B331" s="116"/>
      <c r="C331" s="115"/>
      <c r="D331" s="116"/>
    </row>
    <row r="332" spans="1:4" ht="12.75">
      <c r="A332" s="115"/>
      <c r="B332" s="116"/>
      <c r="C332" s="115"/>
      <c r="D332" s="116"/>
    </row>
    <row r="333" spans="1:4" ht="12.75">
      <c r="A333" s="115"/>
      <c r="B333" s="116"/>
      <c r="C333" s="115"/>
      <c r="D333" s="116"/>
    </row>
    <row r="334" spans="1:4" ht="12.75">
      <c r="A334" s="115"/>
      <c r="B334" s="116"/>
      <c r="C334" s="115"/>
      <c r="D334" s="116"/>
    </row>
    <row r="335" spans="1:4" ht="12.75">
      <c r="A335" s="115"/>
      <c r="B335" s="116"/>
      <c r="C335" s="115"/>
      <c r="D335" s="116"/>
    </row>
    <row r="336" spans="1:4" ht="12.75">
      <c r="A336" s="115"/>
      <c r="B336" s="116"/>
      <c r="C336" s="115"/>
      <c r="D336" s="116"/>
    </row>
    <row r="337" spans="1:4" ht="12.75">
      <c r="A337" s="115"/>
      <c r="B337" s="116"/>
      <c r="C337" s="115"/>
      <c r="D337" s="116"/>
    </row>
    <row r="338" spans="1:4" ht="12.75">
      <c r="A338" s="115"/>
      <c r="B338" s="116"/>
      <c r="C338" s="115"/>
      <c r="D338" s="116"/>
    </row>
    <row r="339" spans="1:4" ht="12.75">
      <c r="A339" s="115"/>
      <c r="B339" s="116"/>
      <c r="C339" s="115"/>
      <c r="D339" s="116"/>
    </row>
    <row r="340" spans="1:4" ht="12.75">
      <c r="A340" s="115"/>
      <c r="B340" s="116"/>
      <c r="C340" s="115"/>
      <c r="D340" s="116"/>
    </row>
    <row r="341" spans="1:4" ht="12.75">
      <c r="A341" s="115"/>
      <c r="B341" s="116"/>
      <c r="C341" s="115"/>
      <c r="D341" s="116"/>
    </row>
    <row r="342" spans="1:4" ht="12.75">
      <c r="A342" s="115"/>
      <c r="B342" s="116"/>
      <c r="C342" s="115"/>
      <c r="D342" s="116"/>
    </row>
    <row r="343" spans="1:4" ht="12.75">
      <c r="A343" s="115"/>
      <c r="B343" s="116"/>
      <c r="C343" s="115"/>
      <c r="D343" s="116"/>
    </row>
    <row r="344" spans="1:4" ht="12.75">
      <c r="A344" s="115"/>
      <c r="B344" s="116"/>
      <c r="C344" s="115"/>
      <c r="D344" s="116"/>
    </row>
    <row r="345" spans="1:4" ht="12.75">
      <c r="A345" s="115"/>
      <c r="B345" s="116"/>
      <c r="C345" s="115"/>
      <c r="D345" s="116"/>
    </row>
    <row r="346" spans="1:4" ht="12.75">
      <c r="A346" s="115"/>
      <c r="B346" s="116"/>
      <c r="C346" s="115"/>
      <c r="D346" s="116"/>
    </row>
    <row r="347" spans="1:4" ht="12.75">
      <c r="A347" s="115"/>
      <c r="B347" s="116"/>
      <c r="C347" s="115"/>
      <c r="D347" s="116"/>
    </row>
    <row r="348" spans="1:4" ht="12.75">
      <c r="A348" s="115"/>
      <c r="B348" s="116"/>
      <c r="C348" s="115"/>
      <c r="D348" s="116"/>
    </row>
    <row r="349" spans="1:4" ht="12.75">
      <c r="A349" s="115"/>
      <c r="B349" s="116"/>
      <c r="C349" s="115"/>
      <c r="D349" s="116"/>
    </row>
    <row r="350" spans="1:4" ht="12.75">
      <c r="A350" s="115"/>
      <c r="B350" s="116"/>
      <c r="C350" s="115"/>
      <c r="D350" s="116"/>
    </row>
    <row r="351" spans="1:4" ht="12.75">
      <c r="A351" s="115"/>
      <c r="B351" s="116"/>
      <c r="C351" s="115"/>
      <c r="D351" s="116"/>
    </row>
    <row r="352" spans="1:4" ht="12.75">
      <c r="A352" s="115"/>
      <c r="B352" s="116"/>
      <c r="C352" s="115"/>
      <c r="D352" s="116"/>
    </row>
    <row r="353" spans="1:4" ht="12.75">
      <c r="A353" s="115"/>
      <c r="B353" s="116"/>
      <c r="C353" s="115"/>
      <c r="D353" s="116"/>
    </row>
    <row r="354" spans="1:4" ht="12.75">
      <c r="A354" s="115"/>
      <c r="B354" s="116"/>
      <c r="C354" s="115"/>
      <c r="D354" s="116"/>
    </row>
    <row r="355" spans="1:4" ht="12.75">
      <c r="A355" s="115"/>
      <c r="B355" s="116"/>
      <c r="C355" s="115"/>
      <c r="D355" s="116"/>
    </row>
    <row r="356" spans="1:4" ht="12.75">
      <c r="A356" s="115"/>
      <c r="B356" s="116"/>
      <c r="C356" s="115"/>
      <c r="D356" s="116"/>
    </row>
    <row r="357" spans="1:4" ht="12.75">
      <c r="A357" s="115"/>
      <c r="B357" s="116"/>
      <c r="C357" s="115"/>
      <c r="D357" s="116"/>
    </row>
    <row r="358" spans="1:4" ht="12.75">
      <c r="A358" s="115"/>
      <c r="B358" s="116"/>
      <c r="C358" s="115"/>
      <c r="D358" s="116"/>
    </row>
    <row r="359" spans="1:4" ht="12.75">
      <c r="A359" s="115"/>
      <c r="B359" s="116"/>
      <c r="C359" s="115"/>
      <c r="D359" s="116"/>
    </row>
    <row r="360" spans="1:4" ht="12.75">
      <c r="A360" s="115"/>
      <c r="B360" s="116"/>
      <c r="C360" s="115"/>
      <c r="D360" s="116"/>
    </row>
    <row r="361" spans="1:4" ht="12.75">
      <c r="A361" s="115"/>
      <c r="B361" s="116"/>
      <c r="C361" s="115"/>
      <c r="D361" s="116"/>
    </row>
    <row r="362" spans="1:4" ht="12.75">
      <c r="A362" s="115"/>
      <c r="B362" s="116"/>
      <c r="C362" s="115"/>
      <c r="D362" s="116"/>
    </row>
    <row r="363" spans="1:4" ht="12.75">
      <c r="A363" s="115"/>
      <c r="B363" s="116"/>
      <c r="C363" s="115"/>
      <c r="D363" s="116"/>
    </row>
    <row r="364" spans="1:4" ht="12.75">
      <c r="A364" s="115"/>
      <c r="B364" s="116"/>
      <c r="C364" s="115"/>
      <c r="D364" s="116"/>
    </row>
    <row r="365" spans="1:4" ht="12.75">
      <c r="A365" s="115"/>
      <c r="B365" s="116"/>
      <c r="C365" s="115"/>
      <c r="D365" s="116"/>
    </row>
    <row r="366" spans="1:4" ht="12.75">
      <c r="A366" s="115"/>
      <c r="B366" s="116"/>
      <c r="C366" s="115"/>
      <c r="D366" s="116"/>
    </row>
    <row r="367" spans="1:4" ht="12.75">
      <c r="A367" s="115"/>
      <c r="B367" s="116"/>
      <c r="C367" s="115"/>
      <c r="D367" s="116"/>
    </row>
    <row r="368" spans="1:4" ht="12.75">
      <c r="A368" s="115"/>
      <c r="B368" s="116"/>
      <c r="C368" s="115"/>
      <c r="D368" s="116"/>
    </row>
    <row r="369" spans="1:4" ht="12.75">
      <c r="A369" s="115"/>
      <c r="B369" s="116"/>
      <c r="C369" s="115"/>
      <c r="D369" s="116"/>
    </row>
    <row r="370" spans="1:4" ht="12.75">
      <c r="A370" s="115"/>
      <c r="B370" s="116"/>
      <c r="C370" s="115"/>
      <c r="D370" s="116"/>
    </row>
    <row r="371" spans="1:4" ht="12.75">
      <c r="A371" s="115"/>
      <c r="B371" s="116"/>
      <c r="C371" s="115"/>
      <c r="D371" s="116"/>
    </row>
    <row r="372" spans="1:4" ht="12.75">
      <c r="A372" s="115"/>
      <c r="B372" s="116"/>
      <c r="C372" s="115"/>
      <c r="D372" s="116"/>
    </row>
    <row r="373" spans="1:4" ht="12.75">
      <c r="A373" s="115"/>
      <c r="B373" s="116"/>
      <c r="C373" s="115"/>
      <c r="D373" s="116"/>
    </row>
    <row r="374" spans="1:4" ht="12.75">
      <c r="A374" s="115"/>
      <c r="B374" s="116"/>
      <c r="C374" s="115"/>
      <c r="D374" s="116"/>
    </row>
    <row r="375" spans="1:4" ht="12.75">
      <c r="A375" s="115"/>
      <c r="B375" s="116"/>
      <c r="C375" s="115"/>
      <c r="D375" s="116"/>
    </row>
    <row r="376" spans="1:4" ht="12.75">
      <c r="A376" s="115"/>
      <c r="B376" s="116"/>
      <c r="C376" s="115"/>
      <c r="D376" s="116"/>
    </row>
    <row r="377" spans="1:4" ht="12.75">
      <c r="A377" s="115"/>
      <c r="B377" s="116"/>
      <c r="C377" s="115"/>
      <c r="D377" s="116"/>
    </row>
    <row r="378" spans="1:4" ht="12.75">
      <c r="A378" s="115"/>
      <c r="B378" s="116"/>
      <c r="C378" s="115"/>
      <c r="D378" s="116"/>
    </row>
    <row r="379" spans="1:4" ht="12.75">
      <c r="A379" s="115"/>
      <c r="B379" s="116"/>
      <c r="C379" s="115"/>
      <c r="D379" s="116"/>
    </row>
    <row r="380" spans="1:4" ht="12.75">
      <c r="A380" s="115"/>
      <c r="B380" s="116"/>
      <c r="C380" s="115"/>
      <c r="D380" s="116"/>
    </row>
    <row r="381" spans="1:4" ht="12.75">
      <c r="A381" s="115"/>
      <c r="B381" s="116"/>
      <c r="C381" s="115"/>
      <c r="D381" s="116"/>
    </row>
    <row r="382" spans="1:4" ht="12.75">
      <c r="A382" s="115"/>
      <c r="B382" s="116"/>
      <c r="C382" s="115"/>
      <c r="D382" s="116"/>
    </row>
    <row r="383" spans="1:4" ht="12.75">
      <c r="A383" s="115"/>
      <c r="B383" s="116"/>
      <c r="C383" s="115"/>
      <c r="D383" s="116"/>
    </row>
    <row r="384" spans="1:4" ht="12.75">
      <c r="A384" s="115"/>
      <c r="B384" s="116"/>
      <c r="C384" s="115"/>
      <c r="D384" s="116"/>
    </row>
    <row r="385" spans="1:4" ht="12.75">
      <c r="A385" s="115"/>
      <c r="B385" s="116"/>
      <c r="C385" s="115"/>
      <c r="D385" s="116"/>
    </row>
    <row r="386" spans="1:4" ht="12.75">
      <c r="A386" s="115"/>
      <c r="B386" s="116"/>
      <c r="C386" s="115"/>
      <c r="D386" s="116"/>
    </row>
    <row r="387" spans="1:4" ht="12.75">
      <c r="A387" s="115"/>
      <c r="B387" s="116"/>
      <c r="C387" s="115"/>
      <c r="D387" s="116"/>
    </row>
    <row r="388" spans="1:4" ht="12.75">
      <c r="A388" s="115"/>
      <c r="B388" s="116"/>
      <c r="C388" s="115"/>
      <c r="D388" s="116"/>
    </row>
    <row r="389" spans="1:4" ht="12.75">
      <c r="A389" s="115"/>
      <c r="B389" s="116"/>
      <c r="C389" s="115"/>
      <c r="D389" s="116"/>
    </row>
    <row r="390" spans="1:4" ht="12.75">
      <c r="A390" s="115"/>
      <c r="B390" s="116"/>
      <c r="C390" s="115"/>
      <c r="D390" s="116"/>
    </row>
    <row r="391" spans="1:4" ht="12.75">
      <c r="A391" s="115"/>
      <c r="B391" s="116"/>
      <c r="C391" s="115"/>
      <c r="D391" s="116"/>
    </row>
    <row r="392" spans="1:4" ht="12.75">
      <c r="A392" s="115"/>
      <c r="B392" s="116"/>
      <c r="C392" s="115"/>
      <c r="D392" s="116"/>
    </row>
    <row r="393" spans="1:4" ht="12.75">
      <c r="A393" s="115"/>
      <c r="B393" s="116"/>
      <c r="C393" s="115"/>
      <c r="D393" s="116"/>
    </row>
    <row r="394" spans="1:4" ht="12.75">
      <c r="A394" s="115"/>
      <c r="B394" s="116"/>
      <c r="C394" s="115"/>
      <c r="D394" s="116"/>
    </row>
    <row r="395" spans="1:4" ht="12.75">
      <c r="A395" s="115"/>
      <c r="B395" s="116"/>
      <c r="C395" s="115"/>
      <c r="D395" s="116"/>
    </row>
    <row r="396" spans="1:4" ht="12.75">
      <c r="A396" s="115"/>
      <c r="B396" s="116"/>
      <c r="C396" s="115"/>
      <c r="D396" s="116"/>
    </row>
    <row r="397" spans="1:4" ht="12.75">
      <c r="A397" s="115"/>
      <c r="B397" s="116"/>
      <c r="C397" s="115"/>
      <c r="D397" s="116"/>
    </row>
    <row r="398" spans="1:4" ht="12.75">
      <c r="A398" s="115"/>
      <c r="B398" s="116"/>
      <c r="C398" s="115"/>
      <c r="D398" s="116"/>
    </row>
    <row r="399" spans="1:4" ht="12.75">
      <c r="A399" s="115"/>
      <c r="B399" s="116"/>
      <c r="C399" s="115"/>
      <c r="D399" s="116"/>
    </row>
    <row r="400" spans="1:4" ht="12.75">
      <c r="A400" s="115"/>
      <c r="B400" s="116"/>
      <c r="C400" s="115"/>
      <c r="D400" s="116"/>
    </row>
    <row r="401" spans="1:4" ht="12.75">
      <c r="A401" s="115"/>
      <c r="B401" s="116"/>
      <c r="C401" s="115"/>
      <c r="D401" s="116"/>
    </row>
    <row r="402" spans="1:4" ht="12.75">
      <c r="A402" s="115"/>
      <c r="B402" s="116"/>
      <c r="C402" s="115"/>
      <c r="D402" s="116"/>
    </row>
    <row r="403" spans="1:4" ht="12.75">
      <c r="A403" s="115"/>
      <c r="B403" s="116"/>
      <c r="C403" s="115"/>
      <c r="D403" s="116"/>
    </row>
    <row r="404" spans="1:4" ht="12.75">
      <c r="A404" s="115"/>
      <c r="B404" s="116"/>
      <c r="C404" s="115"/>
      <c r="D404" s="116"/>
    </row>
    <row r="405" spans="1:4" ht="12.75">
      <c r="A405" s="115"/>
      <c r="B405" s="116"/>
      <c r="C405" s="115"/>
      <c r="D405" s="116"/>
    </row>
    <row r="406" spans="1:4" ht="12.75">
      <c r="A406" s="115"/>
      <c r="B406" s="116"/>
      <c r="C406" s="115"/>
      <c r="D406" s="116"/>
    </row>
    <row r="407" spans="1:4" ht="12.75">
      <c r="A407" s="115"/>
      <c r="B407" s="116"/>
      <c r="C407" s="115"/>
      <c r="D407" s="116"/>
    </row>
    <row r="408" spans="1:4" ht="12.75">
      <c r="A408" s="115"/>
      <c r="B408" s="116"/>
      <c r="C408" s="115"/>
      <c r="D408" s="116"/>
    </row>
    <row r="409" spans="1:4" ht="12.75">
      <c r="A409" s="115"/>
      <c r="B409" s="116"/>
      <c r="C409" s="115"/>
      <c r="D409" s="116"/>
    </row>
    <row r="410" spans="1:4" ht="12.75">
      <c r="A410" s="115"/>
      <c r="B410" s="116"/>
      <c r="C410" s="115"/>
      <c r="D410" s="116"/>
    </row>
    <row r="411" spans="1:4" ht="12.75">
      <c r="A411" s="115"/>
      <c r="B411" s="116"/>
      <c r="C411" s="115"/>
      <c r="D411" s="116"/>
    </row>
    <row r="412" spans="1:4" ht="12.75">
      <c r="A412" s="115"/>
      <c r="B412" s="116"/>
      <c r="C412" s="115"/>
      <c r="D412" s="116"/>
    </row>
    <row r="413" spans="1:4" ht="12.75">
      <c r="A413" s="115"/>
      <c r="B413" s="116"/>
      <c r="C413" s="115"/>
      <c r="D413" s="116"/>
    </row>
    <row r="414" spans="1:4" ht="12.75">
      <c r="A414" s="115"/>
      <c r="B414" s="116"/>
      <c r="C414" s="115"/>
      <c r="D414" s="116"/>
    </row>
    <row r="415" spans="1:4" ht="12.75">
      <c r="A415" s="115"/>
      <c r="B415" s="116"/>
      <c r="C415" s="115"/>
      <c r="D415" s="116"/>
    </row>
    <row r="416" spans="1:4" ht="12.75">
      <c r="A416" s="115"/>
      <c r="B416" s="116"/>
      <c r="C416" s="115"/>
      <c r="D416" s="116"/>
    </row>
    <row r="417" spans="1:4" ht="12.75">
      <c r="A417" s="115"/>
      <c r="B417" s="116"/>
      <c r="C417" s="115"/>
      <c r="D417" s="116"/>
    </row>
    <row r="418" spans="1:4" ht="12.75">
      <c r="A418" s="115"/>
      <c r="B418" s="116"/>
      <c r="C418" s="115"/>
      <c r="D418" s="116"/>
    </row>
    <row r="419" spans="1:4" ht="12.75">
      <c r="A419" s="115"/>
      <c r="B419" s="116"/>
      <c r="C419" s="115"/>
      <c r="D419" s="116"/>
    </row>
    <row r="420" spans="1:4" ht="12.75">
      <c r="A420" s="115"/>
      <c r="B420" s="116"/>
      <c r="C420" s="115"/>
      <c r="D420" s="116"/>
    </row>
    <row r="421" spans="1:4" ht="12.75">
      <c r="A421" s="115"/>
      <c r="B421" s="116"/>
      <c r="C421" s="115"/>
      <c r="D421" s="116"/>
    </row>
    <row r="422" spans="1:4" ht="12.75">
      <c r="A422" s="115"/>
      <c r="B422" s="116"/>
      <c r="C422" s="115"/>
      <c r="D422" s="116"/>
    </row>
    <row r="423" spans="1:4" ht="12.75">
      <c r="A423" s="115"/>
      <c r="B423" s="116"/>
      <c r="C423" s="115"/>
      <c r="D423" s="116"/>
    </row>
    <row r="424" spans="1:4" ht="12.75">
      <c r="A424" s="115"/>
      <c r="B424" s="116"/>
      <c r="C424" s="115"/>
      <c r="D424" s="116"/>
    </row>
    <row r="425" spans="1:4" ht="12.75">
      <c r="A425" s="115"/>
      <c r="B425" s="116"/>
      <c r="C425" s="115"/>
      <c r="D425" s="116"/>
    </row>
    <row r="426" spans="1:4" ht="12.75">
      <c r="A426" s="115"/>
      <c r="B426" s="116"/>
      <c r="C426" s="115"/>
      <c r="D426" s="116"/>
    </row>
    <row r="427" spans="1:4" ht="12.75">
      <c r="A427" s="115"/>
      <c r="B427" s="116"/>
      <c r="C427" s="115"/>
      <c r="D427" s="116"/>
    </row>
    <row r="428" spans="1:4" ht="12.75">
      <c r="A428" s="115"/>
      <c r="B428" s="116"/>
      <c r="C428" s="115"/>
      <c r="D428" s="116"/>
    </row>
    <row r="429" spans="1:4" ht="12.75">
      <c r="A429" s="115"/>
      <c r="B429" s="116"/>
      <c r="C429" s="115"/>
      <c r="D429" s="116"/>
    </row>
    <row r="430" spans="1:4" ht="12.75">
      <c r="A430" s="115"/>
      <c r="B430" s="116"/>
      <c r="C430" s="115"/>
      <c r="D430" s="116"/>
    </row>
    <row r="431" spans="1:4" ht="12.75">
      <c r="A431" s="115"/>
      <c r="B431" s="116"/>
      <c r="C431" s="115"/>
      <c r="D431" s="116"/>
    </row>
    <row r="432" spans="1:4" ht="12.75">
      <c r="A432" s="115"/>
      <c r="B432" s="116"/>
      <c r="C432" s="115"/>
      <c r="D432" s="116"/>
    </row>
    <row r="433" spans="1:4" ht="12.75">
      <c r="A433" s="115"/>
      <c r="B433" s="116"/>
      <c r="C433" s="115"/>
      <c r="D433" s="116"/>
    </row>
    <row r="434" spans="1:4" ht="12.75">
      <c r="A434" s="115"/>
      <c r="B434" s="116"/>
      <c r="C434" s="115"/>
      <c r="D434" s="116"/>
    </row>
    <row r="435" spans="1:4" ht="12.75">
      <c r="A435" s="115"/>
      <c r="B435" s="116"/>
      <c r="C435" s="115"/>
      <c r="D435" s="116"/>
    </row>
    <row r="436" spans="1:4" ht="12.75">
      <c r="A436" s="115"/>
      <c r="B436" s="116"/>
      <c r="C436" s="115"/>
      <c r="D436" s="116"/>
    </row>
    <row r="437" spans="1:4" ht="12.75">
      <c r="A437" s="115"/>
      <c r="B437" s="116"/>
      <c r="C437" s="115"/>
      <c r="D437" s="116"/>
    </row>
    <row r="438" spans="1:4" ht="12.75">
      <c r="A438" s="115"/>
      <c r="B438" s="116"/>
      <c r="C438" s="115"/>
      <c r="D438" s="116"/>
    </row>
    <row r="439" spans="1:4" ht="12.75">
      <c r="A439" s="115"/>
      <c r="B439" s="116"/>
      <c r="C439" s="115"/>
      <c r="D439" s="116"/>
    </row>
    <row r="440" spans="1:4" ht="12.75">
      <c r="A440" s="115"/>
      <c r="B440" s="116"/>
      <c r="C440" s="115"/>
      <c r="D440" s="116"/>
    </row>
    <row r="441" spans="1:4" ht="12.75">
      <c r="A441" s="115"/>
      <c r="B441" s="116"/>
      <c r="C441" s="115"/>
      <c r="D441" s="116"/>
    </row>
    <row r="442" spans="1:4" ht="12.75">
      <c r="A442" s="115"/>
      <c r="B442" s="116"/>
      <c r="C442" s="115"/>
      <c r="D442" s="116"/>
    </row>
    <row r="443" spans="1:4" ht="12.75">
      <c r="A443" s="115"/>
      <c r="B443" s="116"/>
      <c r="C443" s="115"/>
      <c r="D443" s="116"/>
    </row>
    <row r="444" spans="1:4" ht="12.75">
      <c r="A444" s="115"/>
      <c r="B444" s="116"/>
      <c r="C444" s="115"/>
      <c r="D444" s="116"/>
    </row>
    <row r="445" spans="1:4" ht="12.75">
      <c r="A445" s="115"/>
      <c r="B445" s="116"/>
      <c r="C445" s="115"/>
      <c r="D445" s="116"/>
    </row>
    <row r="446" spans="1:4" ht="12.75">
      <c r="A446" s="115"/>
      <c r="B446" s="116"/>
      <c r="C446" s="115"/>
      <c r="D446" s="116"/>
    </row>
    <row r="447" spans="1:4" ht="12.75">
      <c r="A447" s="115"/>
      <c r="B447" s="116"/>
      <c r="C447" s="115"/>
      <c r="D447" s="116"/>
    </row>
    <row r="448" spans="1:4" ht="12.75">
      <c r="A448" s="115"/>
      <c r="B448" s="116"/>
      <c r="C448" s="115"/>
      <c r="D448" s="116"/>
    </row>
    <row r="449" spans="1:4" ht="12.75">
      <c r="A449" s="115"/>
      <c r="B449" s="116"/>
      <c r="C449" s="115"/>
      <c r="D449" s="116"/>
    </row>
    <row r="450" spans="1:4" ht="12.75">
      <c r="A450" s="115"/>
      <c r="B450" s="116"/>
      <c r="C450" s="115"/>
      <c r="D450" s="116"/>
    </row>
    <row r="451" spans="1:4" ht="12.75">
      <c r="A451" s="115"/>
      <c r="B451" s="116"/>
      <c r="C451" s="115"/>
      <c r="D451" s="116"/>
    </row>
    <row r="452" spans="1:4" ht="12.75">
      <c r="A452" s="115"/>
      <c r="B452" s="116"/>
      <c r="C452" s="115"/>
      <c r="D452" s="116"/>
    </row>
    <row r="453" spans="1:4" ht="12.75">
      <c r="A453" s="115"/>
      <c r="B453" s="116"/>
      <c r="C453" s="115"/>
      <c r="D453" s="116"/>
    </row>
    <row r="454" spans="1:4" ht="12.75">
      <c r="A454" s="115"/>
      <c r="B454" s="116"/>
      <c r="C454" s="115"/>
      <c r="D454" s="116"/>
    </row>
    <row r="455" spans="1:4" ht="12.75">
      <c r="A455" s="115"/>
      <c r="B455" s="116"/>
      <c r="C455" s="115"/>
      <c r="D455" s="116"/>
    </row>
    <row r="456" spans="1:4" ht="12.75">
      <c r="A456" s="115"/>
      <c r="B456" s="116"/>
      <c r="C456" s="115"/>
      <c r="D456" s="116"/>
    </row>
    <row r="457" spans="1:4" ht="12.75">
      <c r="A457" s="115"/>
      <c r="B457" s="116"/>
      <c r="C457" s="115"/>
      <c r="D457" s="116"/>
    </row>
    <row r="458" spans="1:4" ht="12.75">
      <c r="A458" s="115"/>
      <c r="B458" s="116"/>
      <c r="C458" s="115"/>
      <c r="D458" s="116"/>
    </row>
    <row r="459" spans="1:4" ht="12.75">
      <c r="A459" s="115"/>
      <c r="B459" s="116"/>
      <c r="C459" s="115"/>
      <c r="D459" s="116"/>
    </row>
    <row r="460" spans="1:4" ht="12.75">
      <c r="A460" s="115"/>
      <c r="B460" s="116"/>
      <c r="C460" s="115"/>
      <c r="D460" s="116"/>
    </row>
    <row r="461" spans="1:4" ht="12.75">
      <c r="A461" s="115"/>
      <c r="B461" s="116"/>
      <c r="C461" s="115"/>
      <c r="D461" s="116"/>
    </row>
    <row r="462" spans="1:4" ht="12.75">
      <c r="A462" s="115"/>
      <c r="B462" s="116"/>
      <c r="C462" s="115"/>
      <c r="D462" s="116"/>
    </row>
    <row r="463" spans="1:4" ht="12.75">
      <c r="A463" s="115"/>
      <c r="B463" s="116"/>
      <c r="C463" s="115"/>
      <c r="D463" s="116"/>
    </row>
    <row r="464" spans="1:4" ht="12.75">
      <c r="A464" s="115"/>
      <c r="B464" s="116"/>
      <c r="C464" s="115"/>
      <c r="D464" s="116"/>
    </row>
    <row r="465" spans="1:4" ht="12.75">
      <c r="A465" s="115"/>
      <c r="B465" s="116"/>
      <c r="C465" s="115"/>
      <c r="D465" s="116"/>
    </row>
    <row r="466" spans="1:4" ht="12.75">
      <c r="A466" s="115"/>
      <c r="B466" s="116"/>
      <c r="C466" s="115"/>
      <c r="D466" s="116"/>
    </row>
    <row r="467" spans="1:4" ht="12.75">
      <c r="A467" s="115"/>
      <c r="B467" s="116"/>
      <c r="C467" s="115"/>
      <c r="D467" s="116"/>
    </row>
    <row r="468" spans="1:4" ht="12.75">
      <c r="A468" s="115"/>
      <c r="B468" s="116"/>
      <c r="C468" s="115"/>
      <c r="D468" s="116"/>
    </row>
    <row r="469" spans="1:4" ht="12.75">
      <c r="A469" s="115"/>
      <c r="B469" s="116"/>
      <c r="C469" s="115"/>
      <c r="D469" s="116"/>
    </row>
    <row r="470" spans="1:4" ht="12.75">
      <c r="A470" s="115"/>
      <c r="B470" s="116"/>
      <c r="C470" s="115"/>
      <c r="D470" s="116"/>
    </row>
    <row r="471" spans="1:4" ht="12.75">
      <c r="A471" s="115"/>
      <c r="B471" s="116"/>
      <c r="C471" s="115"/>
      <c r="D471" s="116"/>
    </row>
    <row r="472" spans="1:4" ht="12.75">
      <c r="A472" s="115"/>
      <c r="B472" s="116"/>
      <c r="C472" s="115"/>
      <c r="D472" s="116"/>
    </row>
    <row r="473" spans="1:4" ht="12.75">
      <c r="A473" s="115"/>
      <c r="B473" s="116"/>
      <c r="C473" s="115"/>
      <c r="D473" s="116"/>
    </row>
    <row r="474" spans="1:4" ht="12.75">
      <c r="A474" s="115"/>
      <c r="B474" s="116"/>
      <c r="C474" s="115"/>
      <c r="D474" s="116"/>
    </row>
    <row r="475" spans="1:4" ht="12.75">
      <c r="A475" s="115"/>
      <c r="B475" s="116"/>
      <c r="C475" s="115"/>
      <c r="D475" s="116"/>
    </row>
    <row r="476" spans="1:4" ht="12.75">
      <c r="A476" s="115"/>
      <c r="B476" s="116"/>
      <c r="C476" s="115"/>
      <c r="D476" s="116"/>
    </row>
    <row r="477" spans="1:4" ht="12.75">
      <c r="A477" s="115"/>
      <c r="B477" s="116"/>
      <c r="C477" s="115"/>
      <c r="D477" s="116"/>
    </row>
    <row r="478" spans="1:4" ht="12.75">
      <c r="A478" s="115"/>
      <c r="B478" s="116"/>
      <c r="C478" s="115"/>
      <c r="D478" s="116"/>
    </row>
    <row r="479" spans="1:4" ht="12.75">
      <c r="A479" s="115"/>
      <c r="B479" s="116"/>
      <c r="C479" s="115"/>
      <c r="D479" s="116"/>
    </row>
    <row r="480" spans="1:4" ht="12.75">
      <c r="A480" s="115"/>
      <c r="B480" s="116"/>
      <c r="C480" s="115"/>
      <c r="D480" s="116"/>
    </row>
    <row r="481" spans="1:4" ht="12.75">
      <c r="A481" s="115"/>
      <c r="B481" s="116"/>
      <c r="C481" s="115"/>
      <c r="D481" s="116"/>
    </row>
    <row r="482" spans="1:4" ht="12.75">
      <c r="A482" s="115"/>
      <c r="B482" s="116"/>
      <c r="C482" s="115"/>
      <c r="D482" s="116"/>
    </row>
    <row r="483" spans="1:4" ht="12.75">
      <c r="A483" s="115"/>
      <c r="B483" s="116"/>
      <c r="C483" s="115"/>
      <c r="D483" s="116"/>
    </row>
    <row r="484" spans="1:4" ht="12.75">
      <c r="A484" s="115"/>
      <c r="B484" s="116"/>
      <c r="C484" s="115"/>
      <c r="D484" s="116"/>
    </row>
    <row r="485" spans="1:4" ht="12.75">
      <c r="A485" s="115"/>
      <c r="B485" s="116"/>
      <c r="C485" s="115"/>
      <c r="D485" s="116"/>
    </row>
    <row r="486" spans="1:4" ht="12.75">
      <c r="A486" s="115"/>
      <c r="B486" s="116"/>
      <c r="C486" s="115"/>
      <c r="D486" s="116"/>
    </row>
    <row r="487" spans="1:4" ht="12.75">
      <c r="A487" s="115"/>
      <c r="B487" s="116"/>
      <c r="C487" s="115"/>
      <c r="D487" s="116"/>
    </row>
    <row r="488" spans="1:4" ht="12.75">
      <c r="A488" s="115"/>
      <c r="B488" s="116"/>
      <c r="C488" s="115"/>
      <c r="D488" s="116"/>
    </row>
    <row r="489" spans="1:4" ht="12.75">
      <c r="A489" s="115"/>
      <c r="B489" s="116"/>
      <c r="C489" s="115"/>
      <c r="D489" s="116"/>
    </row>
    <row r="490" spans="1:4" ht="12.75">
      <c r="A490" s="115"/>
      <c r="B490" s="116"/>
      <c r="C490" s="115"/>
      <c r="D490" s="116"/>
    </row>
    <row r="491" spans="1:4" ht="12.75">
      <c r="A491" s="115"/>
      <c r="B491" s="116"/>
      <c r="C491" s="115"/>
      <c r="D491" s="116"/>
    </row>
    <row r="492" spans="1:4" ht="12.75">
      <c r="A492" s="115"/>
      <c r="B492" s="116"/>
      <c r="C492" s="115"/>
      <c r="D492" s="116"/>
    </row>
    <row r="493" spans="1:4" ht="12.75">
      <c r="A493" s="115"/>
      <c r="B493" s="116"/>
      <c r="C493" s="115"/>
      <c r="D493" s="116"/>
    </row>
    <row r="494" spans="1:4" ht="12.75">
      <c r="A494" s="115"/>
      <c r="B494" s="116"/>
      <c r="C494" s="115"/>
      <c r="D494" s="116"/>
    </row>
    <row r="495" spans="1:4" ht="12.75">
      <c r="A495" s="115"/>
      <c r="B495" s="116"/>
      <c r="C495" s="115"/>
      <c r="D495" s="116"/>
    </row>
    <row r="496" spans="1:4" ht="12.75">
      <c r="A496" s="115"/>
      <c r="B496" s="116"/>
      <c r="C496" s="115"/>
      <c r="D496" s="116"/>
    </row>
    <row r="497" spans="1:4" ht="12.75">
      <c r="A497" s="115"/>
      <c r="B497" s="116"/>
      <c r="C497" s="115"/>
      <c r="D497" s="116"/>
    </row>
    <row r="498" spans="1:4" ht="12.75">
      <c r="A498" s="115"/>
      <c r="B498" s="116"/>
      <c r="C498" s="115"/>
      <c r="D498" s="116"/>
    </row>
    <row r="499" spans="1:4" ht="12.75">
      <c r="A499" s="115"/>
      <c r="B499" s="116"/>
      <c r="C499" s="115"/>
      <c r="D499" s="116"/>
    </row>
    <row r="500" spans="1:4" ht="12.75">
      <c r="A500" s="115"/>
      <c r="B500" s="116"/>
      <c r="C500" s="115"/>
      <c r="D500" s="116"/>
    </row>
    <row r="501" spans="1:4" ht="12.75">
      <c r="A501" s="115"/>
      <c r="B501" s="116"/>
      <c r="C501" s="115"/>
      <c r="D501" s="116"/>
    </row>
    <row r="502" spans="1:4" ht="12.75">
      <c r="A502" s="115"/>
      <c r="B502" s="116"/>
      <c r="C502" s="115"/>
      <c r="D502" s="116"/>
    </row>
    <row r="503" spans="1:4" ht="12.75">
      <c r="A503" s="115"/>
      <c r="B503" s="116"/>
      <c r="C503" s="115"/>
      <c r="D503" s="116"/>
    </row>
    <row r="504" spans="1:4" ht="12.75">
      <c r="A504" s="115"/>
      <c r="B504" s="116"/>
      <c r="C504" s="115"/>
      <c r="D504" s="116"/>
    </row>
    <row r="505" spans="1:4" ht="12.75">
      <c r="A505" s="115"/>
      <c r="B505" s="116"/>
      <c r="C505" s="115"/>
      <c r="D505" s="116"/>
    </row>
    <row r="506" spans="1:4" ht="12.75">
      <c r="A506" s="115"/>
      <c r="B506" s="116"/>
      <c r="C506" s="115"/>
      <c r="D506" s="116"/>
    </row>
    <row r="507" spans="1:4" ht="12.75">
      <c r="A507" s="115"/>
      <c r="B507" s="116"/>
      <c r="C507" s="115"/>
      <c r="D507" s="116"/>
    </row>
    <row r="508" spans="1:4" ht="12.75">
      <c r="A508" s="115"/>
      <c r="B508" s="116"/>
      <c r="C508" s="115"/>
      <c r="D508" s="116"/>
    </row>
    <row r="509" spans="1:4" ht="12.75">
      <c r="A509" s="115"/>
      <c r="B509" s="116"/>
      <c r="C509" s="115"/>
      <c r="D509" s="116"/>
    </row>
    <row r="510" spans="1:4" ht="12.75">
      <c r="A510" s="115"/>
      <c r="B510" s="116"/>
      <c r="C510" s="115"/>
      <c r="D510" s="116"/>
    </row>
    <row r="511" spans="1:4" ht="12.75">
      <c r="A511" s="115"/>
      <c r="B511" s="116"/>
      <c r="C511" s="115"/>
      <c r="D511" s="116"/>
    </row>
    <row r="512" spans="1:4" ht="12.75">
      <c r="A512" s="115"/>
      <c r="B512" s="116"/>
      <c r="C512" s="115"/>
      <c r="D512" s="116"/>
    </row>
    <row r="513" spans="1:4" ht="12.75">
      <c r="A513" s="115"/>
      <c r="B513" s="116"/>
      <c r="C513" s="115"/>
      <c r="D513" s="116"/>
    </row>
    <row r="514" spans="1:4" ht="12.75">
      <c r="A514" s="115"/>
      <c r="B514" s="116"/>
      <c r="C514" s="115"/>
      <c r="D514" s="116"/>
    </row>
    <row r="515" spans="1:4" ht="12.75">
      <c r="A515" s="115"/>
      <c r="B515" s="116"/>
      <c r="C515" s="115"/>
      <c r="D515" s="116"/>
    </row>
    <row r="516" spans="1:4" ht="12.75">
      <c r="A516" s="115"/>
      <c r="B516" s="116"/>
      <c r="C516" s="115"/>
      <c r="D516" s="116"/>
    </row>
    <row r="517" spans="1:4" ht="12.75">
      <c r="A517" s="115"/>
      <c r="B517" s="116"/>
      <c r="C517" s="115"/>
      <c r="D517" s="116"/>
    </row>
    <row r="518" spans="1:4" ht="12.75">
      <c r="A518" s="115"/>
      <c r="B518" s="116"/>
      <c r="C518" s="115"/>
      <c r="D518" s="116"/>
    </row>
    <row r="519" spans="1:4" ht="12.75">
      <c r="A519" s="115"/>
      <c r="B519" s="116"/>
      <c r="C519" s="115"/>
      <c r="D519" s="116"/>
    </row>
    <row r="520" spans="1:4" ht="12.75">
      <c r="A520" s="115"/>
      <c r="B520" s="116"/>
      <c r="C520" s="115"/>
      <c r="D520" s="116"/>
    </row>
    <row r="521" spans="1:4" ht="12.75">
      <c r="A521" s="115"/>
      <c r="B521" s="116"/>
      <c r="C521" s="115"/>
      <c r="D521" s="116"/>
    </row>
    <row r="522" spans="1:4" ht="12.75">
      <c r="A522" s="115"/>
      <c r="B522" s="116"/>
      <c r="C522" s="115"/>
      <c r="D522" s="116"/>
    </row>
    <row r="523" spans="1:4" ht="12.75">
      <c r="A523" s="115"/>
      <c r="B523" s="116"/>
      <c r="C523" s="115"/>
      <c r="D523" s="116"/>
    </row>
    <row r="524" spans="1:4" ht="12.75">
      <c r="A524" s="115"/>
      <c r="B524" s="116"/>
      <c r="C524" s="115"/>
      <c r="D524" s="116"/>
    </row>
    <row r="525" spans="1:4" ht="12.75">
      <c r="A525" s="115"/>
      <c r="B525" s="116"/>
      <c r="C525" s="115"/>
      <c r="D525" s="116"/>
    </row>
    <row r="526" spans="1:4" ht="12.75">
      <c r="A526" s="115"/>
      <c r="B526" s="116"/>
      <c r="C526" s="115"/>
      <c r="D526" s="116"/>
    </row>
    <row r="527" spans="1:4" ht="12.75">
      <c r="A527" s="115"/>
      <c r="B527" s="116"/>
      <c r="C527" s="115"/>
      <c r="D527" s="116"/>
    </row>
    <row r="528" spans="1:4" ht="12.75">
      <c r="A528" s="115"/>
      <c r="B528" s="116"/>
      <c r="C528" s="115"/>
      <c r="D528" s="116"/>
    </row>
    <row r="529" spans="1:4" ht="12.75">
      <c r="A529" s="115"/>
      <c r="B529" s="116"/>
      <c r="C529" s="115"/>
      <c r="D529" s="116"/>
    </row>
    <row r="530" spans="1:4" ht="12.75">
      <c r="A530" s="115"/>
      <c r="B530" s="116"/>
      <c r="C530" s="115"/>
      <c r="D530" s="116"/>
    </row>
    <row r="531" spans="1:4" ht="12.75">
      <c r="A531" s="115"/>
      <c r="B531" s="116"/>
      <c r="C531" s="115"/>
      <c r="D531" s="116"/>
    </row>
    <row r="532" spans="1:4" ht="12.75">
      <c r="A532" s="115"/>
      <c r="B532" s="116"/>
      <c r="C532" s="115"/>
      <c r="D532" s="116"/>
    </row>
    <row r="533" spans="1:4" ht="12.75">
      <c r="A533" s="115"/>
      <c r="B533" s="116"/>
      <c r="C533" s="115"/>
      <c r="D533" s="116"/>
    </row>
    <row r="534" spans="1:4" ht="12.75">
      <c r="A534" s="115"/>
      <c r="B534" s="116"/>
      <c r="C534" s="115"/>
      <c r="D534" s="116"/>
    </row>
    <row r="535" spans="1:4" ht="12.75">
      <c r="A535" s="115"/>
      <c r="B535" s="116"/>
      <c r="C535" s="115"/>
      <c r="D535" s="116"/>
    </row>
    <row r="536" spans="1:4" ht="12.75">
      <c r="A536" s="115"/>
      <c r="B536" s="116"/>
      <c r="C536" s="115"/>
      <c r="D536" s="116"/>
    </row>
    <row r="537" spans="1:4" ht="12.75">
      <c r="A537" s="115"/>
      <c r="B537" s="116"/>
      <c r="C537" s="115"/>
      <c r="D537" s="116"/>
    </row>
    <row r="538" spans="1:4" ht="12.75">
      <c r="A538" s="115"/>
      <c r="B538" s="116"/>
      <c r="C538" s="115"/>
      <c r="D538" s="116"/>
    </row>
    <row r="539" spans="1:4" ht="12.75">
      <c r="A539" s="115"/>
      <c r="B539" s="116"/>
      <c r="C539" s="115"/>
      <c r="D539" s="116"/>
    </row>
    <row r="540" spans="1:4" ht="12.75">
      <c r="A540" s="115"/>
      <c r="B540" s="116"/>
      <c r="C540" s="115"/>
      <c r="D540" s="116"/>
    </row>
    <row r="541" spans="1:4" ht="12.75">
      <c r="A541" s="115"/>
      <c r="B541" s="116"/>
      <c r="C541" s="115"/>
      <c r="D541" s="116"/>
    </row>
    <row r="542" spans="1:4" ht="12.75">
      <c r="A542" s="115"/>
      <c r="B542" s="116"/>
      <c r="C542" s="115"/>
      <c r="D542" s="116"/>
    </row>
    <row r="543" spans="1:4" ht="12.75">
      <c r="A543" s="115"/>
      <c r="B543" s="116"/>
      <c r="C543" s="115"/>
      <c r="D543" s="116"/>
    </row>
    <row r="544" spans="1:4" ht="12.75">
      <c r="A544" s="115"/>
      <c r="B544" s="116"/>
      <c r="C544" s="115"/>
      <c r="D544" s="116"/>
    </row>
    <row r="545" spans="1:4" ht="12.75">
      <c r="A545" s="115"/>
      <c r="B545" s="116"/>
      <c r="C545" s="115"/>
      <c r="D545" s="116"/>
    </row>
    <row r="546" spans="1:4" ht="12.75">
      <c r="A546" s="115"/>
      <c r="B546" s="116"/>
      <c r="C546" s="115"/>
      <c r="D546" s="116"/>
    </row>
    <row r="547" spans="1:4" ht="12.75">
      <c r="A547" s="115"/>
      <c r="B547" s="116"/>
      <c r="C547" s="115"/>
      <c r="D547" s="116"/>
    </row>
    <row r="548" spans="1:4" ht="12.75">
      <c r="A548" s="115"/>
      <c r="B548" s="116"/>
      <c r="C548" s="115"/>
      <c r="D548" s="116"/>
    </row>
    <row r="549" spans="1:4" ht="12.75">
      <c r="A549" s="115"/>
      <c r="B549" s="116"/>
      <c r="C549" s="115"/>
      <c r="D549" s="116"/>
    </row>
    <row r="550" spans="1:4" ht="12.75">
      <c r="A550" s="115"/>
      <c r="B550" s="116"/>
      <c r="C550" s="115"/>
      <c r="D550" s="116"/>
    </row>
    <row r="551" spans="1:4" ht="12.75">
      <c r="A551" s="115"/>
      <c r="B551" s="116"/>
      <c r="C551" s="115"/>
      <c r="D551" s="116"/>
    </row>
    <row r="552" spans="1:4" ht="12.75">
      <c r="A552" s="115"/>
      <c r="B552" s="116"/>
      <c r="C552" s="115"/>
      <c r="D552" s="116"/>
    </row>
    <row r="553" spans="1:4" ht="12.75">
      <c r="A553" s="115"/>
      <c r="B553" s="116"/>
      <c r="C553" s="115"/>
      <c r="D553" s="116"/>
    </row>
    <row r="554" spans="1:4" ht="12.75">
      <c r="A554" s="115"/>
      <c r="B554" s="116"/>
      <c r="C554" s="115"/>
      <c r="D554" s="116"/>
    </row>
    <row r="555" spans="1:4" ht="12.75">
      <c r="A555" s="115"/>
      <c r="B555" s="116"/>
      <c r="C555" s="115"/>
      <c r="D555" s="116"/>
    </row>
    <row r="556" spans="1:4" ht="12.75">
      <c r="A556" s="115"/>
      <c r="B556" s="116"/>
      <c r="C556" s="115"/>
      <c r="D556" s="116"/>
    </row>
    <row r="557" spans="1:4" ht="12.75">
      <c r="A557" s="115"/>
      <c r="B557" s="116"/>
      <c r="C557" s="115"/>
      <c r="D557" s="116"/>
    </row>
    <row r="558" spans="1:4" ht="12.75">
      <c r="A558" s="115"/>
      <c r="B558" s="116"/>
      <c r="C558" s="115"/>
      <c r="D558" s="116"/>
    </row>
    <row r="559" spans="1:4" ht="12.75">
      <c r="A559" s="115"/>
      <c r="B559" s="116"/>
      <c r="C559" s="115"/>
      <c r="D559" s="116"/>
    </row>
    <row r="560" spans="1:4" ht="12.75">
      <c r="A560" s="115"/>
      <c r="B560" s="116"/>
      <c r="C560" s="115"/>
      <c r="D560" s="116"/>
    </row>
    <row r="561" spans="1:4" ht="12.75">
      <c r="A561" s="115"/>
      <c r="B561" s="116"/>
      <c r="C561" s="115"/>
      <c r="D561" s="116"/>
    </row>
    <row r="562" spans="1:4" ht="12.75">
      <c r="A562" s="115"/>
      <c r="B562" s="116"/>
      <c r="C562" s="115"/>
      <c r="D562" s="116"/>
    </row>
    <row r="563" spans="1:4" ht="12.75">
      <c r="A563" s="115"/>
      <c r="B563" s="116"/>
      <c r="C563" s="115"/>
      <c r="D563" s="116"/>
    </row>
    <row r="564" spans="1:4" ht="12.75">
      <c r="A564" s="115"/>
      <c r="B564" s="116"/>
      <c r="C564" s="115"/>
      <c r="D564" s="116"/>
    </row>
    <row r="565" spans="1:4" ht="12.75">
      <c r="A565" s="115"/>
      <c r="B565" s="116"/>
      <c r="C565" s="115"/>
      <c r="D565" s="116"/>
    </row>
    <row r="566" spans="1:4" ht="12.75">
      <c r="A566" s="115"/>
      <c r="B566" s="116"/>
      <c r="C566" s="115"/>
      <c r="D566" s="116"/>
    </row>
    <row r="567" spans="1:4" ht="12.75">
      <c r="A567" s="115"/>
      <c r="B567" s="116"/>
      <c r="C567" s="115"/>
      <c r="D567" s="116"/>
    </row>
    <row r="568" spans="1:4" ht="12.75">
      <c r="A568" s="115"/>
      <c r="B568" s="116"/>
      <c r="C568" s="115"/>
      <c r="D568" s="116"/>
    </row>
    <row r="569" spans="1:4" ht="12.75">
      <c r="A569" s="115"/>
      <c r="B569" s="116"/>
      <c r="C569" s="115"/>
      <c r="D569" s="116"/>
    </row>
    <row r="570" spans="1:4" ht="12.75">
      <c r="A570" s="115"/>
      <c r="B570" s="116"/>
      <c r="C570" s="115"/>
      <c r="D570" s="116"/>
    </row>
    <row r="571" spans="1:4" ht="12.75">
      <c r="A571" s="115"/>
      <c r="B571" s="116"/>
      <c r="C571" s="115"/>
      <c r="D571" s="116"/>
    </row>
    <row r="572" spans="1:4" ht="12.75">
      <c r="A572" s="115"/>
      <c r="B572" s="116"/>
      <c r="C572" s="115"/>
      <c r="D572" s="116"/>
    </row>
    <row r="573" spans="1:4" ht="12.75">
      <c r="A573" s="115"/>
      <c r="B573" s="116"/>
      <c r="C573" s="115"/>
      <c r="D573" s="116"/>
    </row>
    <row r="574" spans="1:4" ht="12.75">
      <c r="A574" s="115"/>
      <c r="B574" s="116"/>
      <c r="C574" s="115"/>
      <c r="D574" s="116"/>
    </row>
    <row r="575" spans="1:4" ht="12.75">
      <c r="A575" s="115"/>
      <c r="B575" s="116"/>
      <c r="C575" s="115"/>
      <c r="D575" s="116"/>
    </row>
    <row r="576" spans="1:4" ht="12.75">
      <c r="A576" s="115"/>
      <c r="B576" s="116"/>
      <c r="C576" s="115"/>
      <c r="D576" s="116"/>
    </row>
    <row r="577" spans="1:4" ht="12.75">
      <c r="A577" s="115"/>
      <c r="B577" s="116"/>
      <c r="C577" s="115"/>
      <c r="D577" s="116"/>
    </row>
    <row r="578" spans="1:4" ht="12.75">
      <c r="A578" s="115"/>
      <c r="B578" s="116"/>
      <c r="C578" s="115"/>
      <c r="D578" s="116"/>
    </row>
    <row r="579" spans="1:4" ht="12.75">
      <c r="A579" s="115"/>
      <c r="B579" s="116"/>
      <c r="C579" s="115"/>
      <c r="D579" s="116"/>
    </row>
    <row r="580" spans="1:4" ht="12.75">
      <c r="A580" s="115"/>
      <c r="B580" s="116"/>
      <c r="C580" s="115"/>
      <c r="D580" s="116"/>
    </row>
    <row r="581" spans="1:4" ht="12.75">
      <c r="A581" s="115"/>
      <c r="B581" s="116"/>
      <c r="C581" s="115"/>
      <c r="D581" s="116"/>
    </row>
    <row r="582" spans="1:4" ht="12.75">
      <c r="A582" s="115"/>
      <c r="B582" s="116"/>
      <c r="C582" s="115"/>
      <c r="D582" s="116"/>
    </row>
    <row r="583" spans="1:4" ht="12.75">
      <c r="A583" s="115"/>
      <c r="B583" s="116"/>
      <c r="C583" s="115"/>
      <c r="D583" s="116"/>
    </row>
    <row r="584" spans="1:4" ht="12.75">
      <c r="A584" s="115"/>
      <c r="B584" s="116"/>
      <c r="C584" s="115"/>
      <c r="D584" s="116"/>
    </row>
    <row r="585" spans="1:4" ht="12.75">
      <c r="A585" s="115"/>
      <c r="B585" s="116"/>
      <c r="C585" s="115"/>
      <c r="D585" s="116"/>
    </row>
    <row r="586" spans="1:4" ht="12.75">
      <c r="A586" s="115"/>
      <c r="B586" s="116"/>
      <c r="C586" s="115"/>
      <c r="D586" s="116"/>
    </row>
    <row r="587" spans="1:4" ht="12.75">
      <c r="A587" s="115"/>
      <c r="B587" s="116"/>
      <c r="C587" s="115"/>
      <c r="D587" s="116"/>
    </row>
    <row r="588" spans="1:4" ht="12.75">
      <c r="A588" s="115"/>
      <c r="B588" s="116"/>
      <c r="C588" s="115"/>
      <c r="D588" s="116"/>
    </row>
    <row r="589" spans="1:4" ht="12.75">
      <c r="A589" s="115"/>
      <c r="B589" s="116"/>
      <c r="C589" s="115"/>
      <c r="D589" s="116"/>
    </row>
    <row r="590" spans="1:4" ht="12.75">
      <c r="A590" s="115"/>
      <c r="B590" s="116"/>
      <c r="C590" s="115"/>
      <c r="D590" s="116"/>
    </row>
    <row r="591" spans="1:4" ht="12.75">
      <c r="A591" s="115"/>
      <c r="B591" s="116"/>
      <c r="C591" s="115"/>
      <c r="D591" s="116"/>
    </row>
    <row r="592" spans="1:4" ht="12.75">
      <c r="A592" s="115"/>
      <c r="B592" s="116"/>
      <c r="C592" s="115"/>
      <c r="D592" s="116"/>
    </row>
    <row r="593" spans="1:4" ht="12.75">
      <c r="A593" s="115"/>
      <c r="B593" s="116"/>
      <c r="C593" s="115"/>
      <c r="D593" s="116"/>
    </row>
    <row r="594" spans="1:4" ht="12.75">
      <c r="A594" s="115"/>
      <c r="B594" s="116"/>
      <c r="C594" s="115"/>
      <c r="D594" s="116"/>
    </row>
    <row r="595" spans="1:4" ht="12.75">
      <c r="A595" s="115"/>
      <c r="B595" s="116"/>
      <c r="C595" s="115"/>
      <c r="D595" s="116"/>
    </row>
    <row r="596" spans="1:4" ht="12.75">
      <c r="A596" s="115"/>
      <c r="B596" s="116"/>
      <c r="C596" s="115"/>
      <c r="D596" s="116"/>
    </row>
    <row r="597" spans="1:4" ht="12.75">
      <c r="A597" s="115"/>
      <c r="B597" s="116"/>
      <c r="C597" s="115"/>
      <c r="D597" s="116"/>
    </row>
    <row r="598" spans="1:4" ht="12.75">
      <c r="A598" s="115"/>
      <c r="B598" s="116"/>
      <c r="C598" s="115"/>
      <c r="D598" s="116"/>
    </row>
    <row r="599" spans="1:4" ht="12.75">
      <c r="A599" s="115"/>
      <c r="B599" s="116"/>
      <c r="C599" s="115"/>
      <c r="D599" s="116"/>
    </row>
    <row r="600" spans="1:4" ht="12.75">
      <c r="A600" s="115"/>
      <c r="B600" s="116"/>
      <c r="C600" s="115"/>
      <c r="D600" s="116"/>
    </row>
    <row r="601" spans="1:4" ht="12.75">
      <c r="A601" s="115"/>
      <c r="B601" s="116"/>
      <c r="C601" s="115"/>
      <c r="D601" s="116"/>
    </row>
    <row r="602" spans="1:4" ht="12.75">
      <c r="A602" s="115"/>
      <c r="B602" s="116"/>
      <c r="C602" s="115"/>
      <c r="D602" s="116"/>
    </row>
    <row r="603" spans="1:4" ht="12.75">
      <c r="A603" s="115"/>
      <c r="B603" s="116"/>
      <c r="C603" s="115"/>
      <c r="D603" s="116"/>
    </row>
    <row r="604" spans="1:4" ht="12.75">
      <c r="A604" s="115"/>
      <c r="B604" s="116"/>
      <c r="C604" s="115"/>
      <c r="D604" s="116"/>
    </row>
    <row r="605" spans="1:4" ht="12.75">
      <c r="A605" s="115"/>
      <c r="B605" s="116"/>
      <c r="C605" s="115"/>
      <c r="D605" s="116"/>
    </row>
    <row r="606" spans="1:4" ht="12.75">
      <c r="A606" s="115"/>
      <c r="B606" s="116"/>
      <c r="C606" s="115"/>
      <c r="D606" s="116"/>
    </row>
    <row r="607" spans="1:4" ht="12.75">
      <c r="A607" s="115"/>
      <c r="B607" s="116"/>
      <c r="C607" s="115"/>
      <c r="D607" s="116"/>
    </row>
    <row r="608" spans="1:4" ht="12.75">
      <c r="A608" s="115"/>
      <c r="B608" s="116"/>
      <c r="C608" s="115"/>
      <c r="D608" s="116"/>
    </row>
    <row r="609" spans="1:4" ht="12.75">
      <c r="A609" s="115"/>
      <c r="B609" s="116"/>
      <c r="C609" s="115"/>
      <c r="D609" s="116"/>
    </row>
    <row r="610" spans="1:4" ht="12.75">
      <c r="A610" s="115"/>
      <c r="B610" s="116"/>
      <c r="C610" s="115"/>
      <c r="D610" s="116"/>
    </row>
    <row r="611" spans="1:4" ht="12.75">
      <c r="A611" s="115"/>
      <c r="B611" s="116"/>
      <c r="C611" s="115"/>
      <c r="D611" s="116"/>
    </row>
    <row r="612" spans="1:4" ht="12.75">
      <c r="A612" s="115"/>
      <c r="B612" s="116"/>
      <c r="C612" s="115"/>
      <c r="D612" s="116"/>
    </row>
    <row r="613" spans="1:4" ht="12.75">
      <c r="A613" s="115"/>
      <c r="B613" s="116"/>
      <c r="C613" s="115"/>
      <c r="D613" s="116"/>
    </row>
    <row r="614" spans="1:4" ht="12.75">
      <c r="A614" s="115"/>
      <c r="B614" s="116"/>
      <c r="C614" s="115"/>
      <c r="D614" s="116"/>
    </row>
    <row r="615" spans="1:4" ht="12.75">
      <c r="A615" s="115"/>
      <c r="B615" s="116"/>
      <c r="C615" s="115"/>
      <c r="D615" s="116"/>
    </row>
    <row r="616" spans="1:4" ht="12.75">
      <c r="A616" s="115"/>
      <c r="B616" s="116"/>
      <c r="C616" s="115"/>
      <c r="D616" s="116"/>
    </row>
    <row r="617" spans="1:4" ht="12.75">
      <c r="A617" s="115"/>
      <c r="B617" s="116"/>
      <c r="C617" s="115"/>
      <c r="D617" s="116"/>
    </row>
    <row r="618" spans="1:4" ht="12.75">
      <c r="A618" s="115"/>
      <c r="B618" s="116"/>
      <c r="C618" s="115"/>
      <c r="D618" s="116"/>
    </row>
    <row r="619" spans="1:4" ht="12.75">
      <c r="A619" s="115"/>
      <c r="B619" s="116"/>
      <c r="C619" s="115"/>
      <c r="D619" s="116"/>
    </row>
    <row r="620" spans="1:4" ht="12.75">
      <c r="A620" s="115"/>
      <c r="B620" s="116"/>
      <c r="C620" s="115"/>
      <c r="D620" s="116"/>
    </row>
    <row r="621" spans="1:4" ht="12.75">
      <c r="A621" s="115"/>
      <c r="B621" s="116"/>
      <c r="C621" s="115"/>
      <c r="D621" s="116"/>
    </row>
    <row r="622" spans="1:4" ht="12.75">
      <c r="A622" s="115"/>
      <c r="B622" s="116"/>
      <c r="C622" s="115"/>
      <c r="D622" s="116"/>
    </row>
    <row r="623" spans="1:4" ht="12.75">
      <c r="A623" s="115"/>
      <c r="B623" s="116"/>
      <c r="C623" s="115"/>
      <c r="D623" s="116"/>
    </row>
    <row r="624" spans="1:4" ht="12.75">
      <c r="A624" s="115"/>
      <c r="B624" s="116"/>
      <c r="C624" s="115"/>
      <c r="D624" s="116"/>
    </row>
    <row r="625" spans="1:4" ht="12.75">
      <c r="A625" s="115"/>
      <c r="B625" s="116"/>
      <c r="C625" s="115"/>
      <c r="D625" s="116"/>
    </row>
    <row r="626" spans="1:4" ht="12.75">
      <c r="A626" s="115"/>
      <c r="B626" s="116"/>
      <c r="C626" s="115"/>
      <c r="D626" s="116"/>
    </row>
    <row r="627" spans="1:4" ht="12.75">
      <c r="A627" s="115"/>
      <c r="B627" s="116"/>
      <c r="C627" s="115"/>
      <c r="D627" s="116"/>
    </row>
    <row r="628" spans="1:4" ht="12.75">
      <c r="A628" s="115"/>
      <c r="B628" s="116"/>
      <c r="C628" s="115"/>
      <c r="D628" s="116"/>
    </row>
    <row r="629" spans="1:4" ht="12.75">
      <c r="A629" s="115"/>
      <c r="B629" s="116"/>
      <c r="C629" s="115"/>
      <c r="D629" s="116"/>
    </row>
    <row r="630" spans="1:4" ht="12.75">
      <c r="A630" s="115"/>
      <c r="B630" s="116"/>
      <c r="C630" s="115"/>
      <c r="D630" s="116"/>
    </row>
    <row r="631" spans="1:4" ht="12.75">
      <c r="A631" s="115"/>
      <c r="B631" s="116"/>
      <c r="C631" s="115"/>
      <c r="D631" s="116"/>
    </row>
    <row r="632" spans="1:4" ht="12.75">
      <c r="A632" s="115"/>
      <c r="B632" s="116"/>
      <c r="C632" s="115"/>
      <c r="D632" s="116"/>
    </row>
    <row r="633" spans="1:4" ht="12.75">
      <c r="A633" s="115"/>
      <c r="B633" s="116"/>
      <c r="C633" s="115"/>
      <c r="D633" s="116"/>
    </row>
    <row r="634" spans="1:4" ht="12.75">
      <c r="A634" s="115"/>
      <c r="B634" s="116"/>
      <c r="C634" s="115"/>
      <c r="D634" s="116"/>
    </row>
    <row r="635" spans="1:4" ht="12.75">
      <c r="A635" s="115"/>
      <c r="B635" s="116"/>
      <c r="C635" s="115"/>
      <c r="D635" s="116"/>
    </row>
    <row r="636" spans="1:4" ht="12.75">
      <c r="A636" s="115"/>
      <c r="B636" s="116"/>
      <c r="C636" s="115"/>
      <c r="D636" s="116"/>
    </row>
    <row r="637" spans="1:4" ht="12.75">
      <c r="A637" s="115"/>
      <c r="B637" s="116"/>
      <c r="C637" s="115"/>
      <c r="D637" s="116"/>
    </row>
    <row r="638" spans="1:4" ht="12.75">
      <c r="A638" s="115"/>
      <c r="B638" s="116"/>
      <c r="C638" s="115"/>
      <c r="D638" s="116"/>
    </row>
    <row r="639" spans="1:4" ht="12.75">
      <c r="A639" s="115"/>
      <c r="B639" s="116"/>
      <c r="C639" s="115"/>
      <c r="D639" s="116"/>
    </row>
    <row r="640" spans="1:4" ht="12.75">
      <c r="A640" s="115"/>
      <c r="B640" s="116"/>
      <c r="C640" s="115"/>
      <c r="D640" s="116"/>
    </row>
    <row r="641" spans="1:4" ht="12.75">
      <c r="A641" s="115"/>
      <c r="B641" s="116"/>
      <c r="C641" s="115"/>
      <c r="D641" s="116"/>
    </row>
    <row r="642" spans="1:4" ht="12.75">
      <c r="A642" s="115"/>
      <c r="B642" s="116"/>
      <c r="C642" s="115"/>
      <c r="D642" s="116"/>
    </row>
    <row r="643" spans="1:4" ht="12.75">
      <c r="A643" s="115"/>
      <c r="B643" s="116"/>
      <c r="C643" s="115"/>
      <c r="D643" s="116"/>
    </row>
    <row r="644" spans="1:4" ht="12.75">
      <c r="A644" s="115"/>
      <c r="B644" s="116"/>
      <c r="C644" s="115"/>
      <c r="D644" s="116"/>
    </row>
    <row r="645" spans="1:4" ht="12.75">
      <c r="A645" s="115"/>
      <c r="B645" s="116"/>
      <c r="C645" s="115"/>
      <c r="D645" s="116"/>
    </row>
    <row r="646" spans="1:4" ht="12.75">
      <c r="A646" s="115"/>
      <c r="B646" s="116"/>
      <c r="C646" s="115"/>
      <c r="D646" s="116"/>
    </row>
    <row r="647" spans="1:4" ht="12.75">
      <c r="A647" s="115"/>
      <c r="B647" s="116"/>
      <c r="C647" s="115"/>
      <c r="D647" s="116"/>
    </row>
    <row r="648" spans="1:4" ht="12.75">
      <c r="A648" s="115"/>
      <c r="B648" s="116"/>
      <c r="C648" s="115"/>
      <c r="D648" s="116"/>
    </row>
    <row r="649" spans="1:4" ht="12.75">
      <c r="A649" s="115"/>
      <c r="B649" s="116"/>
      <c r="C649" s="115"/>
      <c r="D649" s="116"/>
    </row>
    <row r="650" spans="1:4" ht="12.75">
      <c r="A650" s="115"/>
      <c r="B650" s="116"/>
      <c r="C650" s="115"/>
      <c r="D650" s="116"/>
    </row>
    <row r="651" spans="1:4" ht="12.75">
      <c r="A651" s="115"/>
      <c r="B651" s="116"/>
      <c r="C651" s="115"/>
      <c r="D651" s="116"/>
    </row>
    <row r="652" spans="1:4" ht="12.75">
      <c r="A652" s="115"/>
      <c r="B652" s="116"/>
      <c r="C652" s="115"/>
      <c r="D652" s="116"/>
    </row>
    <row r="653" spans="1:4" ht="12.75">
      <c r="A653" s="115"/>
      <c r="B653" s="116"/>
      <c r="C653" s="115"/>
      <c r="D653" s="116"/>
    </row>
    <row r="654" spans="1:4" ht="12.75">
      <c r="A654" s="115"/>
      <c r="B654" s="116"/>
      <c r="C654" s="115"/>
      <c r="D654" s="116"/>
    </row>
    <row r="655" spans="1:4" ht="12.75">
      <c r="A655" s="115"/>
      <c r="B655" s="116"/>
      <c r="C655" s="115"/>
      <c r="D655" s="116"/>
    </row>
    <row r="656" spans="1:4" ht="12.75">
      <c r="A656" s="115"/>
      <c r="B656" s="116"/>
      <c r="C656" s="115"/>
      <c r="D656" s="116"/>
    </row>
    <row r="657" spans="1:4" ht="12.75">
      <c r="A657" s="115"/>
      <c r="B657" s="116"/>
      <c r="C657" s="115"/>
      <c r="D657" s="116"/>
    </row>
    <row r="658" spans="1:4" ht="12.75">
      <c r="A658" s="115"/>
      <c r="B658" s="116"/>
      <c r="C658" s="115"/>
      <c r="D658" s="116"/>
    </row>
    <row r="659" spans="1:4" ht="12.75">
      <c r="A659" s="115"/>
      <c r="B659" s="116"/>
      <c r="C659" s="115"/>
      <c r="D659" s="116"/>
    </row>
    <row r="660" spans="1:4" ht="12.75">
      <c r="A660" s="115"/>
      <c r="B660" s="116"/>
      <c r="C660" s="115"/>
      <c r="D660" s="116"/>
    </row>
    <row r="661" spans="1:4" ht="12.75">
      <c r="A661" s="115"/>
      <c r="B661" s="116"/>
      <c r="C661" s="115"/>
      <c r="D661" s="116"/>
    </row>
    <row r="662" spans="1:4" ht="12.75">
      <c r="A662" s="115"/>
      <c r="B662" s="116"/>
      <c r="C662" s="115"/>
      <c r="D662" s="116"/>
    </row>
    <row r="663" spans="1:4" ht="12.75">
      <c r="A663" s="115"/>
      <c r="B663" s="116"/>
      <c r="C663" s="115"/>
      <c r="D663" s="116"/>
    </row>
    <row r="664" spans="1:4" ht="12.75">
      <c r="A664" s="115"/>
      <c r="B664" s="116"/>
      <c r="C664" s="115"/>
      <c r="D664" s="116"/>
    </row>
    <row r="665" spans="1:4" ht="12.75">
      <c r="A665" s="115"/>
      <c r="B665" s="116"/>
      <c r="C665" s="115"/>
      <c r="D665" s="116"/>
    </row>
    <row r="666" spans="1:4" ht="12.75">
      <c r="A666" s="115"/>
      <c r="B666" s="116"/>
      <c r="C666" s="115"/>
      <c r="D666" s="116"/>
    </row>
    <row r="667" spans="1:4" ht="12.75">
      <c r="A667" s="115"/>
      <c r="B667" s="116"/>
      <c r="C667" s="115"/>
      <c r="D667" s="116"/>
    </row>
    <row r="668" spans="1:4" ht="12.75">
      <c r="A668" s="115"/>
      <c r="B668" s="116"/>
      <c r="C668" s="115"/>
      <c r="D668" s="116"/>
    </row>
    <row r="669" spans="1:4" ht="12.75">
      <c r="A669" s="115"/>
      <c r="B669" s="116"/>
      <c r="C669" s="115"/>
      <c r="D669" s="116"/>
    </row>
    <row r="670" spans="1:4" ht="12.75">
      <c r="A670" s="115"/>
      <c r="B670" s="116"/>
      <c r="C670" s="115"/>
      <c r="D670" s="116"/>
    </row>
    <row r="671" spans="1:4" ht="12.75">
      <c r="A671" s="115"/>
      <c r="B671" s="116"/>
      <c r="C671" s="115"/>
      <c r="D671" s="116"/>
    </row>
    <row r="672" spans="1:4" ht="12.75">
      <c r="A672" s="115"/>
      <c r="B672" s="116"/>
      <c r="C672" s="115"/>
      <c r="D672" s="116"/>
    </row>
    <row r="673" spans="1:4" ht="12.75">
      <c r="A673" s="115"/>
      <c r="B673" s="116"/>
      <c r="C673" s="115"/>
      <c r="D673" s="116"/>
    </row>
    <row r="674" spans="1:4" ht="12.75">
      <c r="A674" s="115"/>
      <c r="B674" s="116"/>
      <c r="C674" s="115"/>
      <c r="D674" s="116"/>
    </row>
    <row r="675" spans="1:4" ht="12.75">
      <c r="A675" s="115"/>
      <c r="B675" s="116"/>
      <c r="C675" s="115"/>
      <c r="D675" s="116"/>
    </row>
    <row r="676" spans="1:4" ht="12.75">
      <c r="A676" s="115"/>
      <c r="B676" s="116"/>
      <c r="C676" s="115"/>
      <c r="D676" s="116"/>
    </row>
    <row r="677" spans="1:4" ht="12.75">
      <c r="A677" s="115"/>
      <c r="B677" s="116"/>
      <c r="C677" s="115"/>
      <c r="D677" s="116"/>
    </row>
    <row r="678" spans="1:4" ht="12.75">
      <c r="A678" s="115"/>
      <c r="B678" s="116"/>
      <c r="C678" s="115"/>
      <c r="D678" s="116"/>
    </row>
    <row r="679" spans="1:4" ht="12.75">
      <c r="A679" s="115"/>
      <c r="B679" s="116"/>
      <c r="C679" s="115"/>
      <c r="D679" s="116"/>
    </row>
    <row r="680" spans="1:4" ht="12.75">
      <c r="A680" s="115"/>
      <c r="B680" s="116"/>
      <c r="C680" s="115"/>
      <c r="D680" s="116"/>
    </row>
    <row r="681" spans="1:4" ht="12.75">
      <c r="A681" s="115"/>
      <c r="B681" s="116"/>
      <c r="C681" s="115"/>
      <c r="D681" s="116"/>
    </row>
    <row r="682" spans="1:4" ht="12.75">
      <c r="A682" s="115"/>
      <c r="B682" s="116"/>
      <c r="C682" s="115"/>
      <c r="D682" s="116"/>
    </row>
    <row r="683" spans="1:4" ht="12.75">
      <c r="A683" s="115"/>
      <c r="B683" s="116"/>
      <c r="C683" s="115"/>
      <c r="D683" s="116"/>
    </row>
    <row r="684" spans="1:4" ht="12.75">
      <c r="A684" s="115"/>
      <c r="B684" s="116"/>
      <c r="C684" s="115"/>
      <c r="D684" s="116"/>
    </row>
    <row r="685" spans="1:4" ht="12.75">
      <c r="A685" s="115"/>
      <c r="B685" s="116"/>
      <c r="C685" s="115"/>
      <c r="D685" s="116"/>
    </row>
    <row r="686" spans="1:4" ht="12.75">
      <c r="A686" s="115"/>
      <c r="B686" s="116"/>
      <c r="C686" s="115"/>
      <c r="D686" s="116"/>
    </row>
    <row r="687" spans="1:4" ht="12.75">
      <c r="A687" s="115"/>
      <c r="B687" s="116"/>
      <c r="C687" s="115"/>
      <c r="D687" s="116"/>
    </row>
    <row r="688" spans="1:4" ht="12.75">
      <c r="A688" s="115"/>
      <c r="B688" s="116"/>
      <c r="C688" s="115"/>
      <c r="D688" s="116"/>
    </row>
    <row r="689" spans="1:4" ht="12.75">
      <c r="A689" s="115"/>
      <c r="B689" s="116"/>
      <c r="C689" s="115"/>
      <c r="D689" s="116"/>
    </row>
    <row r="690" spans="1:4" ht="12.75">
      <c r="A690" s="115"/>
      <c r="B690" s="116"/>
      <c r="C690" s="115"/>
      <c r="D690" s="116"/>
    </row>
    <row r="691" spans="1:4" ht="12.75">
      <c r="A691" s="115"/>
      <c r="B691" s="116"/>
      <c r="C691" s="115"/>
      <c r="D691" s="116"/>
    </row>
    <row r="692" spans="1:4" ht="12.75">
      <c r="A692" s="115"/>
      <c r="B692" s="116"/>
      <c r="C692" s="115"/>
      <c r="D692" s="116"/>
    </row>
    <row r="693" spans="1:4" ht="12.75">
      <c r="A693" s="115"/>
      <c r="B693" s="116"/>
      <c r="C693" s="115"/>
      <c r="D693" s="116"/>
    </row>
    <row r="694" spans="1:4" ht="12.75">
      <c r="A694" s="115"/>
      <c r="B694" s="116"/>
      <c r="C694" s="115"/>
      <c r="D694" s="116"/>
    </row>
    <row r="695" spans="1:4" ht="12.75">
      <c r="A695" s="115"/>
      <c r="B695" s="116"/>
      <c r="C695" s="115"/>
      <c r="D695" s="116"/>
    </row>
    <row r="696" spans="1:4" ht="12.75">
      <c r="A696" s="115"/>
      <c r="B696" s="116"/>
      <c r="C696" s="115"/>
      <c r="D696" s="116"/>
    </row>
    <row r="697" spans="1:4" ht="12.75">
      <c r="A697" s="115"/>
      <c r="B697" s="116"/>
      <c r="C697" s="115"/>
      <c r="D697" s="116"/>
    </row>
    <row r="698" spans="1:4" ht="12.75">
      <c r="A698" s="115"/>
      <c r="B698" s="116"/>
      <c r="C698" s="115"/>
      <c r="D698" s="116"/>
    </row>
    <row r="699" spans="1:4" ht="12.75">
      <c r="A699" s="115"/>
      <c r="B699" s="116"/>
      <c r="C699" s="115"/>
      <c r="D699" s="116"/>
    </row>
    <row r="700" spans="1:4" ht="12.75">
      <c r="A700" s="115"/>
      <c r="B700" s="116"/>
      <c r="C700" s="115"/>
      <c r="D700" s="116"/>
    </row>
    <row r="701" spans="1:4" ht="12.75">
      <c r="A701" s="115"/>
      <c r="B701" s="116"/>
      <c r="C701" s="115"/>
      <c r="D701" s="116"/>
    </row>
    <row r="702" spans="1:4" ht="12.75">
      <c r="A702" s="115"/>
      <c r="B702" s="116"/>
      <c r="C702" s="115"/>
      <c r="D702" s="116"/>
    </row>
    <row r="703" spans="1:4" ht="12.75">
      <c r="A703" s="115"/>
      <c r="B703" s="116"/>
      <c r="C703" s="115"/>
      <c r="D703" s="116"/>
    </row>
    <row r="704" spans="1:4" ht="12.75">
      <c r="A704" s="115"/>
      <c r="B704" s="116"/>
      <c r="C704" s="115"/>
      <c r="D704" s="116"/>
    </row>
    <row r="705" spans="1:4" ht="12.75">
      <c r="A705" s="115"/>
      <c r="B705" s="116"/>
      <c r="C705" s="115"/>
      <c r="D705" s="116"/>
    </row>
    <row r="706" spans="1:4" ht="12.75">
      <c r="A706" s="115"/>
      <c r="B706" s="116"/>
      <c r="C706" s="115"/>
      <c r="D706" s="116"/>
    </row>
    <row r="707" spans="1:4" ht="12.75">
      <c r="A707" s="115"/>
      <c r="B707" s="116"/>
      <c r="C707" s="115"/>
      <c r="D707" s="116"/>
    </row>
    <row r="708" spans="1:4" ht="12.75">
      <c r="A708" s="115"/>
      <c r="B708" s="116"/>
      <c r="C708" s="115"/>
      <c r="D708" s="116"/>
    </row>
    <row r="709" spans="1:4" ht="12.75">
      <c r="A709" s="115"/>
      <c r="B709" s="116"/>
      <c r="C709" s="115"/>
      <c r="D709" s="116"/>
    </row>
    <row r="710" spans="1:4" ht="12.75">
      <c r="A710" s="115"/>
      <c r="B710" s="116"/>
      <c r="C710" s="115"/>
      <c r="D710" s="116"/>
    </row>
    <row r="711" spans="1:4" ht="12.75">
      <c r="A711" s="115"/>
      <c r="B711" s="116"/>
      <c r="C711" s="115"/>
      <c r="D711" s="116"/>
    </row>
    <row r="712" spans="1:4" ht="12.75">
      <c r="A712" s="115"/>
      <c r="B712" s="116"/>
      <c r="C712" s="115"/>
      <c r="D712" s="116"/>
    </row>
    <row r="713" spans="1:4" ht="12.75">
      <c r="A713" s="115"/>
      <c r="B713" s="116"/>
      <c r="C713" s="115"/>
      <c r="D713" s="116"/>
    </row>
    <row r="714" spans="1:4" ht="12.75">
      <c r="A714" s="115"/>
      <c r="B714" s="116"/>
      <c r="C714" s="115"/>
      <c r="D714" s="116"/>
    </row>
    <row r="715" spans="1:4" ht="12.75">
      <c r="A715" s="115"/>
      <c r="B715" s="116"/>
      <c r="C715" s="115"/>
      <c r="D715" s="116"/>
    </row>
    <row r="716" spans="1:4" ht="12.75">
      <c r="A716" s="115"/>
      <c r="B716" s="116"/>
      <c r="C716" s="115"/>
      <c r="D716" s="116"/>
    </row>
    <row r="717" spans="1:4" ht="12.75">
      <c r="A717" s="115"/>
      <c r="B717" s="116"/>
      <c r="C717" s="115"/>
      <c r="D717" s="116"/>
    </row>
    <row r="718" spans="1:4" ht="12.75">
      <c r="A718" s="115"/>
      <c r="B718" s="116"/>
      <c r="C718" s="115"/>
      <c r="D718" s="116"/>
    </row>
    <row r="719" spans="1:4" ht="12.75">
      <c r="A719" s="115"/>
      <c r="B719" s="116"/>
      <c r="C719" s="115"/>
      <c r="D719" s="116"/>
    </row>
    <row r="720" spans="1:4" ht="12.75">
      <c r="A720" s="115"/>
      <c r="B720" s="116"/>
      <c r="C720" s="115"/>
      <c r="D720" s="116"/>
    </row>
    <row r="721" spans="1:4" ht="12.75">
      <c r="A721" s="115"/>
      <c r="B721" s="116"/>
      <c r="C721" s="115"/>
      <c r="D721" s="116"/>
    </row>
    <row r="722" spans="1:4" ht="12.75">
      <c r="A722" s="115"/>
      <c r="B722" s="116"/>
      <c r="C722" s="115"/>
      <c r="D722" s="116"/>
    </row>
    <row r="723" spans="1:4" ht="12.75">
      <c r="A723" s="115"/>
      <c r="B723" s="116"/>
      <c r="C723" s="115"/>
      <c r="D723" s="116"/>
    </row>
    <row r="724" spans="1:4" ht="12.75">
      <c r="A724" s="115"/>
      <c r="B724" s="116"/>
      <c r="C724" s="115"/>
      <c r="D724" s="116"/>
    </row>
    <row r="725" spans="1:4" ht="12.75">
      <c r="A725" s="115"/>
      <c r="B725" s="116"/>
      <c r="C725" s="115"/>
      <c r="D725" s="116"/>
    </row>
    <row r="726" spans="1:4" ht="12.75">
      <c r="A726" s="115"/>
      <c r="B726" s="116"/>
      <c r="C726" s="115"/>
      <c r="D726" s="116"/>
    </row>
    <row r="727" spans="1:4" ht="12.75">
      <c r="A727" s="115"/>
      <c r="B727" s="116"/>
      <c r="C727" s="115"/>
      <c r="D727" s="116"/>
    </row>
    <row r="728" spans="1:4" ht="12.75">
      <c r="A728" s="115"/>
      <c r="B728" s="116"/>
      <c r="C728" s="115"/>
      <c r="D728" s="116"/>
    </row>
    <row r="729" spans="1:4" ht="12.75">
      <c r="A729" s="115"/>
      <c r="B729" s="116"/>
      <c r="C729" s="115"/>
      <c r="D729" s="116"/>
    </row>
    <row r="730" spans="1:4" ht="12.75">
      <c r="A730" s="115"/>
      <c r="B730" s="116"/>
      <c r="C730" s="115"/>
      <c r="D730" s="116"/>
    </row>
    <row r="731" spans="1:4" ht="12.75">
      <c r="A731" s="115"/>
      <c r="B731" s="116"/>
      <c r="C731" s="115"/>
      <c r="D731" s="116"/>
    </row>
    <row r="732" spans="1:4" ht="12.75">
      <c r="A732" s="115"/>
      <c r="B732" s="116"/>
      <c r="C732" s="115"/>
      <c r="D732" s="116"/>
    </row>
    <row r="733" spans="1:4" ht="12.75">
      <c r="A733" s="115"/>
      <c r="B733" s="116"/>
      <c r="C733" s="115"/>
      <c r="D733" s="116"/>
    </row>
    <row r="734" spans="1:4" ht="12.75">
      <c r="A734" s="115"/>
      <c r="B734" s="116"/>
      <c r="C734" s="115"/>
      <c r="D734" s="116"/>
    </row>
    <row r="735" spans="1:4" ht="12.75">
      <c r="A735" s="115"/>
      <c r="B735" s="116"/>
      <c r="C735" s="115"/>
      <c r="D735" s="116"/>
    </row>
    <row r="736" spans="1:4" ht="12.75">
      <c r="A736" s="115"/>
      <c r="B736" s="116"/>
      <c r="C736" s="115"/>
      <c r="D736" s="116"/>
    </row>
    <row r="737" spans="1:4" ht="12.75">
      <c r="A737" s="115"/>
      <c r="B737" s="116"/>
      <c r="C737" s="115"/>
      <c r="D737" s="116"/>
    </row>
    <row r="738" spans="1:4" ht="12.75">
      <c r="A738" s="115"/>
      <c r="B738" s="116"/>
      <c r="C738" s="115"/>
      <c r="D738" s="116"/>
    </row>
    <row r="739" spans="1:4" ht="12.75">
      <c r="A739" s="115"/>
      <c r="B739" s="116"/>
      <c r="C739" s="115"/>
      <c r="D739" s="116"/>
    </row>
    <row r="740" spans="1:4" ht="12.75">
      <c r="A740" s="115"/>
      <c r="B740" s="116"/>
      <c r="C740" s="115"/>
      <c r="D740" s="116"/>
    </row>
    <row r="741" spans="1:4" ht="12.75">
      <c r="A741" s="115"/>
      <c r="B741" s="116"/>
      <c r="C741" s="115"/>
      <c r="D741" s="116"/>
    </row>
    <row r="742" spans="1:4" ht="12.75">
      <c r="A742" s="115"/>
      <c r="B742" s="116"/>
      <c r="C742" s="115"/>
      <c r="D742" s="116"/>
    </row>
    <row r="743" spans="1:4" ht="12.75">
      <c r="A743" s="115"/>
      <c r="B743" s="116"/>
      <c r="C743" s="115"/>
      <c r="D743" s="116"/>
    </row>
    <row r="744" spans="1:4" ht="12.75">
      <c r="A744" s="115"/>
      <c r="B744" s="116"/>
      <c r="C744" s="115"/>
      <c r="D744" s="116"/>
    </row>
    <row r="745" spans="1:4" ht="12.75">
      <c r="A745" s="115"/>
      <c r="B745" s="116"/>
      <c r="C745" s="115"/>
      <c r="D745" s="116"/>
    </row>
    <row r="746" spans="1:4" ht="12.75">
      <c r="A746" s="115"/>
      <c r="B746" s="116"/>
      <c r="C746" s="115"/>
      <c r="D746" s="116"/>
    </row>
    <row r="747" spans="1:4" ht="12.75">
      <c r="A747" s="115"/>
      <c r="B747" s="116"/>
      <c r="C747" s="115"/>
      <c r="D747" s="116"/>
    </row>
    <row r="748" spans="1:4" ht="12.75">
      <c r="A748" s="115"/>
      <c r="B748" s="116"/>
      <c r="C748" s="115"/>
      <c r="D748" s="116"/>
    </row>
    <row r="749" spans="1:4" ht="12.75">
      <c r="A749" s="115"/>
      <c r="B749" s="116"/>
      <c r="C749" s="115"/>
      <c r="D749" s="116"/>
    </row>
    <row r="750" spans="1:4" ht="12.75">
      <c r="A750" s="115"/>
      <c r="B750" s="116"/>
      <c r="C750" s="115"/>
      <c r="D750" s="116"/>
    </row>
    <row r="751" spans="1:4" ht="12.75">
      <c r="A751" s="115"/>
      <c r="B751" s="116"/>
      <c r="C751" s="115"/>
      <c r="D751" s="116"/>
    </row>
    <row r="752" spans="1:4" ht="12.75">
      <c r="A752" s="115"/>
      <c r="B752" s="116"/>
      <c r="C752" s="115"/>
      <c r="D752" s="116"/>
    </row>
    <row r="753" spans="1:4" ht="12.75">
      <c r="A753" s="115"/>
      <c r="B753" s="116"/>
      <c r="C753" s="115"/>
      <c r="D753" s="116"/>
    </row>
    <row r="754" spans="1:4" ht="12.75">
      <c r="A754" s="115"/>
      <c r="B754" s="116"/>
      <c r="C754" s="115"/>
      <c r="D754" s="116"/>
    </row>
    <row r="755" spans="1:4" ht="12.75">
      <c r="A755" s="115"/>
      <c r="B755" s="116"/>
      <c r="C755" s="115"/>
      <c r="D755" s="116"/>
    </row>
    <row r="756" spans="1:4" ht="12.75">
      <c r="A756" s="115"/>
      <c r="B756" s="116"/>
      <c r="C756" s="115"/>
      <c r="D756" s="116"/>
    </row>
    <row r="757" spans="1:4" ht="12.75">
      <c r="A757" s="115"/>
      <c r="B757" s="116"/>
      <c r="C757" s="115"/>
      <c r="D757" s="116"/>
    </row>
    <row r="758" spans="1:4" ht="12.75">
      <c r="A758" s="115"/>
      <c r="B758" s="116"/>
      <c r="C758" s="115"/>
      <c r="D758" s="116"/>
    </row>
    <row r="759" spans="1:4" ht="12.75">
      <c r="A759" s="115"/>
      <c r="B759" s="116"/>
      <c r="C759" s="115"/>
      <c r="D759" s="116"/>
    </row>
    <row r="760" spans="1:4" ht="12.75">
      <c r="A760" s="115"/>
      <c r="B760" s="116"/>
      <c r="C760" s="115"/>
      <c r="D760" s="116"/>
    </row>
    <row r="761" spans="1:4" ht="12.75">
      <c r="A761" s="115"/>
      <c r="B761" s="116"/>
      <c r="C761" s="115"/>
      <c r="D761" s="116"/>
    </row>
    <row r="762" spans="1:4" ht="12.75">
      <c r="A762" s="115"/>
      <c r="B762" s="116"/>
      <c r="C762" s="115"/>
      <c r="D762" s="116"/>
    </row>
    <row r="763" spans="1:4" ht="12.75">
      <c r="A763" s="115"/>
      <c r="B763" s="116"/>
      <c r="C763" s="115"/>
      <c r="D763" s="116"/>
    </row>
    <row r="764" spans="1:4" ht="12.75">
      <c r="A764" s="115"/>
      <c r="B764" s="116"/>
      <c r="C764" s="115"/>
      <c r="D764" s="116"/>
    </row>
    <row r="765" spans="1:4" ht="12.75">
      <c r="A765" s="115"/>
      <c r="B765" s="116"/>
      <c r="C765" s="115"/>
      <c r="D765" s="116"/>
    </row>
    <row r="766" spans="1:4" ht="12.75">
      <c r="A766" s="115"/>
      <c r="B766" s="116"/>
      <c r="C766" s="115"/>
      <c r="D766" s="116"/>
    </row>
    <row r="767" spans="1:4" ht="12.75">
      <c r="A767" s="115"/>
      <c r="B767" s="116"/>
      <c r="C767" s="115"/>
      <c r="D767" s="116"/>
    </row>
    <row r="768" spans="1:4" ht="12.75">
      <c r="A768" s="115"/>
      <c r="B768" s="116"/>
      <c r="C768" s="115"/>
      <c r="D768" s="116"/>
    </row>
    <row r="769" spans="1:4" ht="12.75">
      <c r="A769" s="115"/>
      <c r="B769" s="116"/>
      <c r="C769" s="115"/>
      <c r="D769" s="116"/>
    </row>
    <row r="770" spans="1:4" ht="12.75">
      <c r="A770" s="115"/>
      <c r="B770" s="116"/>
      <c r="C770" s="115"/>
      <c r="D770" s="116"/>
    </row>
    <row r="771" spans="1:4" ht="12.75">
      <c r="A771" s="115"/>
      <c r="B771" s="116"/>
      <c r="C771" s="115"/>
      <c r="D771" s="116"/>
    </row>
    <row r="772" spans="1:4" ht="12.75">
      <c r="A772" s="115"/>
      <c r="B772" s="116"/>
      <c r="C772" s="115"/>
      <c r="D772" s="116"/>
    </row>
    <row r="773" spans="1:4" ht="12.75">
      <c r="A773" s="115"/>
      <c r="B773" s="116"/>
      <c r="C773" s="115"/>
      <c r="D773" s="116"/>
    </row>
    <row r="774" spans="1:4" ht="12.75">
      <c r="A774" s="115"/>
      <c r="B774" s="116"/>
      <c r="C774" s="115"/>
      <c r="D774" s="116"/>
    </row>
    <row r="775" spans="1:4" ht="12.75">
      <c r="A775" s="115"/>
      <c r="B775" s="116"/>
      <c r="C775" s="115"/>
      <c r="D775" s="116"/>
    </row>
    <row r="776" spans="1:4" ht="12.75">
      <c r="A776" s="115"/>
      <c r="B776" s="116"/>
      <c r="C776" s="115"/>
      <c r="D776" s="116"/>
    </row>
    <row r="777" spans="1:4" ht="12.75">
      <c r="A777" s="115"/>
      <c r="B777" s="116"/>
      <c r="C777" s="115"/>
      <c r="D777" s="116"/>
    </row>
    <row r="778" spans="1:4" ht="12.75">
      <c r="A778" s="115"/>
      <c r="B778" s="116"/>
      <c r="C778" s="115"/>
      <c r="D778" s="116"/>
    </row>
    <row r="779" spans="1:4" ht="12.75">
      <c r="A779" s="115"/>
      <c r="B779" s="116"/>
      <c r="C779" s="115"/>
      <c r="D779" s="116"/>
    </row>
    <row r="780" spans="1:4" ht="12.75">
      <c r="A780" s="115"/>
      <c r="B780" s="116"/>
      <c r="C780" s="115"/>
      <c r="D780" s="116"/>
    </row>
    <row r="781" spans="1:4" ht="12.75">
      <c r="A781" s="115"/>
      <c r="B781" s="116"/>
      <c r="C781" s="115"/>
      <c r="D781" s="116"/>
    </row>
    <row r="782" spans="1:4" ht="12.75">
      <c r="A782" s="115"/>
      <c r="B782" s="116"/>
      <c r="C782" s="115"/>
      <c r="D782" s="116"/>
    </row>
    <row r="783" spans="1:4" ht="12.75">
      <c r="A783" s="115"/>
      <c r="B783" s="116"/>
      <c r="C783" s="115"/>
      <c r="D783" s="116"/>
    </row>
    <row r="784" spans="1:4" ht="12.75">
      <c r="A784" s="115"/>
      <c r="B784" s="116"/>
      <c r="C784" s="115"/>
      <c r="D784" s="116"/>
    </row>
    <row r="785" spans="1:4" ht="12.75">
      <c r="A785" s="115"/>
      <c r="B785" s="116"/>
      <c r="C785" s="115"/>
      <c r="D785" s="116"/>
    </row>
    <row r="786" spans="1:4" ht="12.75">
      <c r="A786" s="115"/>
      <c r="B786" s="116"/>
      <c r="C786" s="115"/>
      <c r="D786" s="116"/>
    </row>
    <row r="787" spans="1:4" ht="12.75">
      <c r="A787" s="115"/>
      <c r="B787" s="116"/>
      <c r="C787" s="115"/>
      <c r="D787" s="116"/>
    </row>
    <row r="788" spans="1:4" ht="12.75">
      <c r="A788" s="115"/>
      <c r="B788" s="116"/>
      <c r="C788" s="115"/>
      <c r="D788" s="116"/>
    </row>
    <row r="789" spans="1:4" ht="12.75">
      <c r="A789" s="115"/>
      <c r="B789" s="116"/>
      <c r="C789" s="115"/>
      <c r="D789" s="116"/>
    </row>
    <row r="790" spans="1:4" ht="12.75">
      <c r="A790" s="115"/>
      <c r="B790" s="116"/>
      <c r="C790" s="115"/>
      <c r="D790" s="116"/>
    </row>
    <row r="791" spans="1:4" ht="12.75">
      <c r="A791" s="115"/>
      <c r="B791" s="116"/>
      <c r="C791" s="115"/>
      <c r="D791" s="116"/>
    </row>
    <row r="792" spans="1:4" ht="12.75">
      <c r="A792" s="115"/>
      <c r="B792" s="116"/>
      <c r="C792" s="115"/>
      <c r="D792" s="116"/>
    </row>
    <row r="793" spans="1:4" ht="12.75">
      <c r="A793" s="115"/>
      <c r="B793" s="116"/>
      <c r="C793" s="115"/>
      <c r="D793" s="116"/>
    </row>
    <row r="794" spans="1:4" ht="12.75">
      <c r="A794" s="115"/>
      <c r="B794" s="116"/>
      <c r="C794" s="115"/>
      <c r="D794" s="116"/>
    </row>
    <row r="795" spans="1:4" ht="12.75">
      <c r="A795" s="115"/>
      <c r="B795" s="116"/>
      <c r="C795" s="115"/>
      <c r="D795" s="116"/>
    </row>
    <row r="796" spans="1:4" ht="12.75">
      <c r="A796" s="115"/>
      <c r="B796" s="116"/>
      <c r="C796" s="115"/>
      <c r="D796" s="116"/>
    </row>
    <row r="797" spans="1:4" ht="12.75">
      <c r="A797" s="115"/>
      <c r="B797" s="116"/>
      <c r="C797" s="115"/>
      <c r="D797" s="116"/>
    </row>
    <row r="798" spans="1:4" ht="12.75">
      <c r="A798" s="115"/>
      <c r="B798" s="116"/>
      <c r="C798" s="115"/>
      <c r="D798" s="116"/>
    </row>
    <row r="799" spans="1:4" ht="12.75">
      <c r="A799" s="115"/>
      <c r="B799" s="116"/>
      <c r="C799" s="115"/>
      <c r="D799" s="116"/>
    </row>
    <row r="800" spans="1:4" ht="12.75">
      <c r="A800" s="115"/>
      <c r="B800" s="116"/>
      <c r="C800" s="115"/>
      <c r="D800" s="116"/>
    </row>
    <row r="801" spans="1:4" ht="12.75">
      <c r="A801" s="115"/>
      <c r="B801" s="116"/>
      <c r="C801" s="115"/>
      <c r="D801" s="116"/>
    </row>
    <row r="802" spans="1:4" ht="12.75">
      <c r="A802" s="115"/>
      <c r="B802" s="116"/>
      <c r="C802" s="115"/>
      <c r="D802" s="116"/>
    </row>
    <row r="803" spans="1:4" ht="12.75">
      <c r="A803" s="115"/>
      <c r="B803" s="116"/>
      <c r="C803" s="115"/>
      <c r="D803" s="116"/>
    </row>
    <row r="804" spans="1:4" ht="12.75">
      <c r="A804" s="115"/>
      <c r="B804" s="116"/>
      <c r="C804" s="115"/>
      <c r="D804" s="116"/>
    </row>
    <row r="805" spans="1:4" ht="12.75">
      <c r="A805" s="115"/>
      <c r="B805" s="116"/>
      <c r="C805" s="115"/>
      <c r="D805" s="116"/>
    </row>
    <row r="806" spans="1:4" ht="12.75">
      <c r="A806" s="115"/>
      <c r="B806" s="116"/>
      <c r="C806" s="115"/>
      <c r="D806" s="116"/>
    </row>
    <row r="807" spans="1:4" ht="12.75">
      <c r="A807" s="115"/>
      <c r="B807" s="116"/>
      <c r="C807" s="115"/>
      <c r="D807" s="116"/>
    </row>
    <row r="808" spans="1:4" ht="12.75">
      <c r="A808" s="115"/>
      <c r="B808" s="116"/>
      <c r="C808" s="115"/>
      <c r="D808" s="116"/>
    </row>
    <row r="809" spans="1:4" ht="12.75">
      <c r="A809" s="115"/>
      <c r="B809" s="116"/>
      <c r="C809" s="115"/>
      <c r="D809" s="116"/>
    </row>
    <row r="810" spans="1:4" ht="12.75">
      <c r="A810" s="115"/>
      <c r="B810" s="116"/>
      <c r="C810" s="115"/>
      <c r="D810" s="116"/>
    </row>
    <row r="811" spans="1:4" ht="12.75">
      <c r="A811" s="115"/>
      <c r="B811" s="116"/>
      <c r="C811" s="115"/>
      <c r="D811" s="116"/>
    </row>
    <row r="812" spans="1:4" ht="12.75">
      <c r="A812" s="115"/>
      <c r="B812" s="116"/>
      <c r="C812" s="115"/>
      <c r="D812" s="116"/>
    </row>
    <row r="813" spans="1:4" ht="12.75">
      <c r="A813" s="115"/>
      <c r="B813" s="116"/>
      <c r="C813" s="115"/>
      <c r="D813" s="116"/>
    </row>
    <row r="814" spans="1:4" ht="12.75">
      <c r="A814" s="115"/>
      <c r="B814" s="116"/>
      <c r="C814" s="115"/>
      <c r="D814" s="116"/>
    </row>
    <row r="815" spans="1:4" ht="12.75">
      <c r="A815" s="115"/>
      <c r="B815" s="116"/>
      <c r="C815" s="115"/>
      <c r="D815" s="116"/>
    </row>
    <row r="816" spans="1:4" ht="12.75">
      <c r="A816" s="115"/>
      <c r="B816" s="116"/>
      <c r="C816" s="115"/>
      <c r="D816" s="116"/>
    </row>
    <row r="817" spans="1:4" ht="12.75">
      <c r="A817" s="115"/>
      <c r="B817" s="116"/>
      <c r="C817" s="115"/>
      <c r="D817" s="116"/>
    </row>
    <row r="818" spans="1:4" ht="12.75">
      <c r="A818" s="115"/>
      <c r="B818" s="116"/>
      <c r="C818" s="115"/>
      <c r="D818" s="116"/>
    </row>
    <row r="819" spans="1:4" ht="12.75">
      <c r="A819" s="115"/>
      <c r="B819" s="116"/>
      <c r="C819" s="115"/>
      <c r="D819" s="116"/>
    </row>
    <row r="820" spans="1:4" ht="12.75">
      <c r="A820" s="115"/>
      <c r="B820" s="116"/>
      <c r="C820" s="115"/>
      <c r="D820" s="116"/>
    </row>
    <row r="821" spans="1:4" ht="12.75">
      <c r="A821" s="115"/>
      <c r="B821" s="116"/>
      <c r="C821" s="115"/>
      <c r="D821" s="116"/>
    </row>
    <row r="822" spans="1:4" ht="12.75">
      <c r="A822" s="115"/>
      <c r="B822" s="116"/>
      <c r="C822" s="115"/>
      <c r="D822" s="116"/>
    </row>
    <row r="823" spans="1:4" ht="12.75">
      <c r="A823" s="115"/>
      <c r="B823" s="116"/>
      <c r="C823" s="115"/>
      <c r="D823" s="116"/>
    </row>
    <row r="824" spans="1:4" ht="12.75">
      <c r="A824" s="115"/>
      <c r="B824" s="116"/>
      <c r="C824" s="115"/>
      <c r="D824" s="116"/>
    </row>
    <row r="825" spans="1:4" ht="12.75">
      <c r="A825" s="115"/>
      <c r="B825" s="116"/>
      <c r="C825" s="115"/>
      <c r="D825" s="116"/>
    </row>
    <row r="826" spans="1:4" ht="12.75">
      <c r="A826" s="115"/>
      <c r="B826" s="116"/>
      <c r="C826" s="115"/>
      <c r="D826" s="116"/>
    </row>
    <row r="827" spans="1:4" ht="12.75">
      <c r="A827" s="115"/>
      <c r="B827" s="116"/>
      <c r="C827" s="115"/>
      <c r="D827" s="116"/>
    </row>
    <row r="828" spans="1:4" ht="12.75">
      <c r="A828" s="115"/>
      <c r="B828" s="116"/>
      <c r="C828" s="115"/>
      <c r="D828" s="116"/>
    </row>
    <row r="829" spans="1:4" ht="12.75">
      <c r="A829" s="115"/>
      <c r="B829" s="116"/>
      <c r="C829" s="115"/>
      <c r="D829" s="116"/>
    </row>
    <row r="830" spans="1:4" ht="12.75">
      <c r="A830" s="115"/>
      <c r="B830" s="116"/>
      <c r="C830" s="115"/>
      <c r="D830" s="116"/>
    </row>
    <row r="831" spans="1:4" ht="12.75">
      <c r="A831" s="115"/>
      <c r="B831" s="116"/>
      <c r="C831" s="115"/>
      <c r="D831" s="116"/>
    </row>
    <row r="832" spans="1:4" ht="12.75">
      <c r="A832" s="115"/>
      <c r="B832" s="116"/>
      <c r="C832" s="115"/>
      <c r="D832" s="116"/>
    </row>
    <row r="833" spans="1:4" ht="12.75">
      <c r="A833" s="115"/>
      <c r="B833" s="116"/>
      <c r="C833" s="115"/>
      <c r="D833" s="116"/>
    </row>
  </sheetData>
  <sheetProtection/>
  <mergeCells count="9">
    <mergeCell ref="B49:D49"/>
    <mergeCell ref="B50:C50"/>
    <mergeCell ref="A9:F9"/>
    <mergeCell ref="B1:F1"/>
    <mergeCell ref="B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2016-11-24T04:31:32Z</cp:lastPrinted>
  <dcterms:created xsi:type="dcterms:W3CDTF">2008-11-08T13:38:26Z</dcterms:created>
  <dcterms:modified xsi:type="dcterms:W3CDTF">2016-11-24T04:31:34Z</dcterms:modified>
  <cp:category/>
  <cp:version/>
  <cp:contentType/>
  <cp:contentStatus/>
</cp:coreProperties>
</file>